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928" windowHeight="5916" tabRatio="725" activeTab="0"/>
  </bookViews>
  <sheets>
    <sheet name="Ankerstabsatz" sheetId="1" r:id="rId1"/>
    <sheet name="ASH" sheetId="2" r:id="rId2"/>
    <sheet name="Baustahlstützen" sheetId="3" r:id="rId3"/>
    <sheet name="EGS" sheetId="4" r:id="rId4"/>
    <sheet name="Eigentumssicherung" sheetId="5" r:id="rId5"/>
    <sheet name="Groß Gerät" sheetId="6" r:id="rId6"/>
    <sheet name="Holz-Verbaumaterial" sheetId="7" r:id="rId7"/>
    <sheet name="Maschinen, Werkzeug, Geräte" sheetId="8" r:id="rId8"/>
    <sheet name="Schrauben DIN und Normteile" sheetId="9" r:id="rId9"/>
  </sheets>
  <definedNames/>
  <calcPr fullCalcOnLoad="1"/>
</workbook>
</file>

<file path=xl/sharedStrings.xml><?xml version="1.0" encoding="utf-8"?>
<sst xmlns="http://schemas.openxmlformats.org/spreadsheetml/2006/main" count="1414" uniqueCount="530">
  <si>
    <t>Bezeichnung</t>
  </si>
  <si>
    <t>Hersteller</t>
  </si>
  <si>
    <t>Ankerstabsatz</t>
  </si>
  <si>
    <t>Unterlegscheibe geprägt</t>
  </si>
  <si>
    <t>Scheibe mit Flügelmutter</t>
  </si>
  <si>
    <t>Betomax</t>
  </si>
  <si>
    <t>Felsenanker</t>
  </si>
  <si>
    <t>SAH</t>
  </si>
  <si>
    <t>Hartholzkeile</t>
  </si>
  <si>
    <t>Ankerstab M15</t>
  </si>
  <si>
    <t>SPAX</t>
  </si>
  <si>
    <t>Würth</t>
  </si>
  <si>
    <t>Fischer</t>
  </si>
  <si>
    <t>Vollgewindeschraube zylinderkopf TX 50</t>
  </si>
  <si>
    <t>DIN- &amp; NORMteile</t>
  </si>
  <si>
    <t>Rosette für Holzbauschraube</t>
  </si>
  <si>
    <t>Bierbach</t>
  </si>
  <si>
    <t>Förch</t>
  </si>
  <si>
    <t>Heco</t>
  </si>
  <si>
    <t>Berner</t>
  </si>
  <si>
    <t>Penhead PZ 2</t>
  </si>
  <si>
    <t xml:space="preserve">Schwerlastanker </t>
  </si>
  <si>
    <t>Schwerlastdübel M8</t>
  </si>
  <si>
    <t>Schwerlastdübel M12</t>
  </si>
  <si>
    <t>Schwerlastdübel M10</t>
  </si>
  <si>
    <t>Klebeanker M16</t>
  </si>
  <si>
    <t>Ankerkammschraube AW 20</t>
  </si>
  <si>
    <t>Kammnägel</t>
  </si>
  <si>
    <t>Ankerkammnägel</t>
  </si>
  <si>
    <t>Lochplatten</t>
  </si>
  <si>
    <t>Lochwinkel</t>
  </si>
  <si>
    <t>Unterlegscheibe DIN 4040 für M10</t>
  </si>
  <si>
    <t>Unterlegscheibe DIN 9021 für M20</t>
  </si>
  <si>
    <t>Unterlegscheibe DIN 436 für M20</t>
  </si>
  <si>
    <t>Nägel</t>
  </si>
  <si>
    <t>5kg</t>
  </si>
  <si>
    <t>Stahlnägel</t>
  </si>
  <si>
    <t>Bulldogverbinder beidseitig bis M30</t>
  </si>
  <si>
    <t>7,5kg</t>
  </si>
  <si>
    <t>Windrispenband</t>
  </si>
  <si>
    <t>50m</t>
  </si>
  <si>
    <t>Abdeckplane schwere Ausführung</t>
  </si>
  <si>
    <t>Scheiben DIN 440 für M20</t>
  </si>
  <si>
    <t>Muttern M20 DIN 934</t>
  </si>
  <si>
    <t>Gewindestange M20</t>
  </si>
  <si>
    <t>Bulldogverbinder beidseitig für M20</t>
  </si>
  <si>
    <t>Gaspatronen für Gasdrucknagler 150ml</t>
  </si>
  <si>
    <t>Gaspatronen für Gasdrucknagler 800ml</t>
  </si>
  <si>
    <t>Gasdrucknagler Satz</t>
  </si>
  <si>
    <t>BEA</t>
  </si>
  <si>
    <t>1 Satz bestehend aus: 1 Gasdrucknagler; 2 Akku; 1 Netzteil; 1 Ladeschale</t>
  </si>
  <si>
    <t>Schraubzwinge</t>
  </si>
  <si>
    <t>Bessey</t>
  </si>
  <si>
    <t>Turnus</t>
  </si>
  <si>
    <t>Bügelsäge</t>
  </si>
  <si>
    <t>Holzwinkel</t>
  </si>
  <si>
    <t>Führungsschiene für Handkreissäge</t>
  </si>
  <si>
    <t>Festool</t>
  </si>
  <si>
    <t>Wasserwaage</t>
  </si>
  <si>
    <t>BMI</t>
  </si>
  <si>
    <t>Messfix</t>
  </si>
  <si>
    <t>Sola</t>
  </si>
  <si>
    <t>Winkelfix analog</t>
  </si>
  <si>
    <t>Winkelfix digital</t>
  </si>
  <si>
    <t>Bosch</t>
  </si>
  <si>
    <t>2 Batterien 2 D-Cell; 1 Batterie AA; 1 9 Voltblock; 1 Akkublock; 1 Netzteil; 1 Laserschutzbrille; 1 Strichverstärker; 1 Messscheibe magnetisch; 1 Fernbedinung; 1 Universalaufnahme; Emfänger; 1 Klemmhalterung; 1 Niviliestab; 1 Stativ</t>
  </si>
  <si>
    <t>Niviliergerät manuell</t>
  </si>
  <si>
    <t>Theis</t>
  </si>
  <si>
    <t>1 Stativ Nedo</t>
  </si>
  <si>
    <t>Drehmomentschlüssel 20-110</t>
  </si>
  <si>
    <t>Rothenberger</t>
  </si>
  <si>
    <t>1 Bohrkrone 800x22; 1 Bohrkrone 310x22 1 Bohrkrone 330x60; 1 Bohrkrone 430x80; 1 Bohrkrone 420x120; 1 Kernbohrgerät Ständer; 1 Wasserdruckbehälter; 1 Kernbohrmaschine mit Haltegriff; 1 Schlauchadapter von Gardena auf Kernbohrgerät; 1 Fixierstift; 1 Betonanker; 1 Gabelschlüssel SW 36/41/24</t>
  </si>
  <si>
    <t>Werkzeugkasten Satz</t>
  </si>
  <si>
    <t>Kernbohrgerät RodiaDrill 1800 DBS Satz</t>
  </si>
  <si>
    <t>Endoskop Digital Flex 1000 Satz</t>
  </si>
  <si>
    <t>Makita</t>
  </si>
  <si>
    <t>Bohrmaschine DP4003 750W 0-13 Satz</t>
  </si>
  <si>
    <t>2 Bohrmaschinen mit Haltegriff</t>
  </si>
  <si>
    <t>Bohrmaschine 1174 625W 0-16</t>
  </si>
  <si>
    <t>Bohrmaschine DRP 32-4 1700W</t>
  </si>
  <si>
    <t>Protool</t>
  </si>
  <si>
    <t xml:space="preserve">1 Forstnerbohrer 35mm; 1 Forstnerbohrer 70mm mit Zentrierdorn; 1 Forstnerborher 65mm mit Tiefenanschlag; Maurerschnur; 1 Nuss SW 22/17/19/24; 1 Schalungsbohrer 18mm; 1 Wasserwaage 400mm; 1 Magnethalter + Bits; 1 Einhänder 10"/15"; 1 Metallbügelsäge; 1 Flachfeile; 1 Stecheisen 20/30/40cm; 5 Meterstäbe; 1 Cutter; 1 Rollmeter 5m; 1 Signierkreide; 13 Zimmermannbleistifte; 1 Schutzbrille; 1 Ring-Gabelschlüsselsatz von SW 8-32; 1 Dreifachverteiler; 1 Imbuss 6    </t>
  </si>
  <si>
    <t>1 Zahnkranzbohrfutter mit Dorn 0-16; 1 Kegelaufnahme auf Halbzoll; 1 Keil zur Kegelentnahme; 1 Zahnkranzschlüssel</t>
  </si>
  <si>
    <t>Kapselgehörschutz</t>
  </si>
  <si>
    <t>Schlangenbohrer</t>
  </si>
  <si>
    <t>1 Trennschleifer; 1 Handgriff; 1 Diamanttrennscheibe für Stahl; 1 Diamanttrennscheibe für Beton</t>
  </si>
  <si>
    <t>Mafell</t>
  </si>
  <si>
    <t>1 Anschlag</t>
  </si>
  <si>
    <t>Zimmereikettensäge ZSE 330E Satz</t>
  </si>
  <si>
    <t>Handkreissäge Pendelhaube AP65EB-Plus Satz</t>
  </si>
  <si>
    <t>1 Säge; 1 Tischverbreiterung; 1 Systainer</t>
  </si>
  <si>
    <t>Handkreissäge AP85</t>
  </si>
  <si>
    <t>Zimmereihandkreissäge MKS 105</t>
  </si>
  <si>
    <t>Stihl</t>
  </si>
  <si>
    <t>Rettungssäge MS440 Motor</t>
  </si>
  <si>
    <t>1 Sägeblatt 310mm DM; 1 Anschlag</t>
  </si>
  <si>
    <t>1 Akkubohrschrauber; 1 Ladegerät; 2 Akkus; 2 Bitbox; 1 Handgriff</t>
  </si>
  <si>
    <t>Akkubohrschrauber BDF 451 18V Satz</t>
  </si>
  <si>
    <t>Strahler HQI 1000W mit Vorschaltgerät</t>
  </si>
  <si>
    <t>Arbeitsleuchte 36W</t>
  </si>
  <si>
    <t>Stativ für Arbeitsleuchte</t>
  </si>
  <si>
    <t>Messer</t>
  </si>
  <si>
    <t>1 Griffstück; 1 Panzerschlauch; 1 Druckmanometer; 10 Lanzen; 1 Hitzeschutzanzug</t>
  </si>
  <si>
    <t>Sauerstoffkernlanze Satz</t>
  </si>
  <si>
    <t xml:space="preserve">Schrottbrenner bis 500mm Satz </t>
  </si>
  <si>
    <t>1 Brenner; 1 Düsensatz</t>
  </si>
  <si>
    <t>Bohr-Aufbrechhammer HR 5001C</t>
  </si>
  <si>
    <t>1 Bohrhammer; 1 Durchbruchbohrer 80mm; 1 Bohrer 35x670; 1 Bohrerh 35x300; 1 Nagelramme; Flachmeisel; Spitzmeisel; Bohrer 12x540; Zusatzhandgriff</t>
  </si>
  <si>
    <t>DeWalt</t>
  </si>
  <si>
    <t>Aufbrechhammer D25 900K-QS Satz</t>
  </si>
  <si>
    <t>1 Nageleintreiber; 1 Meisel</t>
  </si>
  <si>
    <t>Zimmereihandkreissäge CSP 132 E</t>
  </si>
  <si>
    <t xml:space="preserve">Schalungsbohrer </t>
  </si>
  <si>
    <t>Hawera</t>
  </si>
  <si>
    <t>Metallkreissäge RW849</t>
  </si>
  <si>
    <t>Rems</t>
  </si>
  <si>
    <t>Handkreissäge Tauch TS55EBQ, Satz</t>
  </si>
  <si>
    <t>1 Handkreissäge,1 Anschlusskabel, 1 Kopplungsschiene, 1 Rückschlagssicherung, 1Splitterschutz, 1 Paar Schraubzwingen für Führungsschiene</t>
  </si>
  <si>
    <t>Stichsäge PS300EQ, Satz</t>
  </si>
  <si>
    <t xml:space="preserve">1 Stichsäge, 1 Anschlusskabel, 1 Stichsägeblätter </t>
  </si>
  <si>
    <t>1 Säge, 2 Akku, 1 Schnellladegerät, Sägeblätter Metall und Holz</t>
  </si>
  <si>
    <t>Endoskop 4812-40/10</t>
  </si>
  <si>
    <t>Hazet</t>
  </si>
  <si>
    <t xml:space="preserve">Transportkiste OrsyBull Front Loader </t>
  </si>
  <si>
    <t>Handwerkzeug Satz</t>
  </si>
  <si>
    <t>Transportkisten Orsy Bull Top Loader</t>
  </si>
  <si>
    <t xml:space="preserve">Schraubzwingen </t>
  </si>
  <si>
    <t>Bessy</t>
  </si>
  <si>
    <t>Schraubenkoffer</t>
  </si>
  <si>
    <t>Transportkiste OrsyBull Schubkasten</t>
  </si>
  <si>
    <t>Abus</t>
  </si>
  <si>
    <t xml:space="preserve">2 Vorhängeschlösser Granit Klasse 10, 2 Zahlenschlösser 165/40, 2 Gelenk Fallen 100x100, 2 DoppelGelenk Fallen Nr.110, 2 Riegel 300, 1 Profiel Zylinder 30/35, 1 PZ 40/40, 1 PZ 40/50, 1 PZ 35/50, 2 Sicherheitsüberfallen Granit 130/180, 1 Aufschraubschloss DIN Links, 1 Aufschraubschloss DIN Rechts , 1 Drücker, 1 Satz Schliesblecher, 1 Satz E-Öffner, 1 Satz Bohrer HSS , 1 Satz Gabelschlüssel, 1 Bauschlüssel, 1 Verklotzungshebel, 1 Glasleistenspachtel, 1 Satz Klebebänder, 1 Klebebandabroller, 1 Rolle Müllsäcke  </t>
  </si>
  <si>
    <t>Multi-Monti Sechskantkopf+Scheibe SW19</t>
  </si>
  <si>
    <t>Gewindestifte</t>
  </si>
  <si>
    <t>Anreißgerät Alpha</t>
  </si>
  <si>
    <t>Hedue</t>
  </si>
  <si>
    <t>Winkelführung für Handkreissägen AG-GCP1000</t>
  </si>
  <si>
    <t>Zimmereibohrständer GDP 650</t>
  </si>
  <si>
    <t>im Einsatz</t>
  </si>
  <si>
    <t>Stückzahl/ IST</t>
  </si>
  <si>
    <t>Akku Reziprosäge BJR181,18V, Satz</t>
  </si>
  <si>
    <t>Länge</t>
  </si>
  <si>
    <t>280/205</t>
  </si>
  <si>
    <t>4 bis 5</t>
  </si>
  <si>
    <t>60 bis 120</t>
  </si>
  <si>
    <t>4 bis 10</t>
  </si>
  <si>
    <t xml:space="preserve">30 bis 200 </t>
  </si>
  <si>
    <t>Durchm. Breite</t>
  </si>
  <si>
    <t>EGS</t>
  </si>
  <si>
    <t>2603 . 100</t>
  </si>
  <si>
    <t>2603 . 150</t>
  </si>
  <si>
    <t>2603 . 200</t>
  </si>
  <si>
    <t>2603 . 300</t>
  </si>
  <si>
    <t>2604 . 100</t>
  </si>
  <si>
    <t>2604 . 150</t>
  </si>
  <si>
    <t>2604 . 200</t>
  </si>
  <si>
    <t>2604 . 300</t>
  </si>
  <si>
    <t>2605 . 000</t>
  </si>
  <si>
    <t>Rohrverbinder</t>
  </si>
  <si>
    <t>2603 . 000</t>
  </si>
  <si>
    <t>Stielsicherungen</t>
  </si>
  <si>
    <t>4905 . 555</t>
  </si>
  <si>
    <t>Rohrklappstecker 12mm</t>
  </si>
  <si>
    <t>4905 . 060</t>
  </si>
  <si>
    <t>2639 . 080</t>
  </si>
  <si>
    <t>Allround - Anker 0,80m</t>
  </si>
  <si>
    <t>2602 . 000</t>
  </si>
  <si>
    <t>Keilkopfkupplung, 90°</t>
  </si>
  <si>
    <t>Normkupplung 90°</t>
  </si>
  <si>
    <t>Gelenkschelle drehbar</t>
  </si>
  <si>
    <t>Keilkopfkupplung, drehbar</t>
  </si>
  <si>
    <t>4001 . 060</t>
  </si>
  <si>
    <t>4002 . 080</t>
  </si>
  <si>
    <t>4003 . 000</t>
  </si>
  <si>
    <t>schwenkbare Fußspindel</t>
  </si>
  <si>
    <t>Kopfplatte</t>
  </si>
  <si>
    <t>Einsteckring</t>
  </si>
  <si>
    <t>Gewindespindel</t>
  </si>
  <si>
    <t>2607 . 073</t>
  </si>
  <si>
    <t>O-Riegel Stahl 0,73</t>
  </si>
  <si>
    <t>2607 . 109</t>
  </si>
  <si>
    <t>O-Riegel Stahl 1,09</t>
  </si>
  <si>
    <t>2607 . 157</t>
  </si>
  <si>
    <t>O-Riegel Stahl 1.57</t>
  </si>
  <si>
    <t>2607 . 207</t>
  </si>
  <si>
    <t>O-Riegel Stahl 2,07</t>
  </si>
  <si>
    <t>2607 . 307</t>
  </si>
  <si>
    <t>O-Riegel Stahl 3,07</t>
  </si>
  <si>
    <t>2613 . 073</t>
  </si>
  <si>
    <t>U-Riegel Stahl 0,73</t>
  </si>
  <si>
    <t>2613 . 108</t>
  </si>
  <si>
    <t>U-Riegel Stahl 1,09</t>
  </si>
  <si>
    <t>2624 . 157</t>
  </si>
  <si>
    <t>U-Doppelriegel Stahl 1,57</t>
  </si>
  <si>
    <t>2624 . 207</t>
  </si>
  <si>
    <t>U-Doppelriegel Stahl 2,07</t>
  </si>
  <si>
    <t>2625 . 307</t>
  </si>
  <si>
    <t>U-Doppelriegel Stahl 3.07</t>
  </si>
  <si>
    <t>Diagonale, Stahl 0,73 x 2,0</t>
  </si>
  <si>
    <t>2620 . 109</t>
  </si>
  <si>
    <t>Diagonale, Stahl 1,09 x 2,0</t>
  </si>
  <si>
    <t>2620 . 157</t>
  </si>
  <si>
    <t>Diagonale, Stahl 1,57 x 2,0</t>
  </si>
  <si>
    <t>2620 . 207</t>
  </si>
  <si>
    <t>Diagonale, Stahl 2,07 x 2,0</t>
  </si>
  <si>
    <t>2620 . 307</t>
  </si>
  <si>
    <t>Diagonale, Stahl 3,07 x 2,0</t>
  </si>
  <si>
    <t>3812 . 109</t>
  </si>
  <si>
    <t>U-Stahlboden T4, 0,32m breit 1,09</t>
  </si>
  <si>
    <t>3812 . 207</t>
  </si>
  <si>
    <t>U-Stahlboden T4, 0,32m breit 2,07</t>
  </si>
  <si>
    <t>3801 . 207</t>
  </si>
  <si>
    <t>U-Stahlboden T4, 0,19m breit 2,07</t>
  </si>
  <si>
    <t>3812 . 307</t>
  </si>
  <si>
    <t>U-Stahlboden T4, 0,32m breit 3,07</t>
  </si>
  <si>
    <t>3801 . 109</t>
  </si>
  <si>
    <t>U-Stahlboden T4, 0,19m breit 1,09</t>
  </si>
  <si>
    <t>3801 . 307</t>
  </si>
  <si>
    <t>U-Stahlboden T4, 0,19m breit 3,07</t>
  </si>
  <si>
    <t>U-Boden-Sicherung T8   109</t>
  </si>
  <si>
    <t>U-Boden-Sicherung T8   157</t>
  </si>
  <si>
    <t>U-Boden-Sicherung T9   207</t>
  </si>
  <si>
    <t>U-Boden-Sicherung T9   307</t>
  </si>
  <si>
    <t>O-Riegel horizontaldiagonale  3.07 x 1.09</t>
  </si>
  <si>
    <t>O-Riegel horizontaldiagonale  2.07 x 1.09</t>
  </si>
  <si>
    <t>3862 . 109</t>
  </si>
  <si>
    <t>3851 . 207</t>
  </si>
  <si>
    <t>U-Durchstieg Alu 0,61 x 2,07</t>
  </si>
  <si>
    <t>3851 . 307</t>
  </si>
  <si>
    <t>U-Durchstieg Alu 0,61 x 3,07</t>
  </si>
  <si>
    <t>2640 . 157</t>
  </si>
  <si>
    <t>2641 . 207</t>
  </si>
  <si>
    <t>2642 . 307</t>
  </si>
  <si>
    <t>0714 . 819</t>
  </si>
  <si>
    <t>0714 . 574</t>
  </si>
  <si>
    <t>Konsole m. Führ. F. Spindel</t>
  </si>
  <si>
    <t>Latthammer</t>
  </si>
  <si>
    <t>Ring Gabel 19</t>
  </si>
  <si>
    <t>Gabelschlüssel 20/22</t>
  </si>
  <si>
    <t>Layher</t>
  </si>
  <si>
    <t>1 m</t>
  </si>
  <si>
    <t>1,5 m</t>
  </si>
  <si>
    <t>2,0 m</t>
  </si>
  <si>
    <t>3,0 m</t>
  </si>
  <si>
    <t>Anfangsstücke lang mit Zusatzloch</t>
  </si>
  <si>
    <t>0,8 m</t>
  </si>
  <si>
    <t>0,6 m</t>
  </si>
  <si>
    <t>0,73 m</t>
  </si>
  <si>
    <t>1,09 m</t>
  </si>
  <si>
    <t>1,57 m</t>
  </si>
  <si>
    <t>2,07 m</t>
  </si>
  <si>
    <t>3,07 m</t>
  </si>
  <si>
    <t>Stiel, Stahl, 1,0, Rohrverdinder verpresst</t>
  </si>
  <si>
    <t>Stiel, Stahl, 1,5, Rohrverdinder verpresst</t>
  </si>
  <si>
    <t>Stiel, Stahl,2,0, Rohrverdinder verpresst</t>
  </si>
  <si>
    <t>Stiel, Stahl, 3,0, Rohrverdinder verpresst</t>
  </si>
  <si>
    <t>Stiel, Stahl, 1,0, ohne Rohrverbinder</t>
  </si>
  <si>
    <t>Stiel, Stahl, 1,5, ohne Rohrverbinder</t>
  </si>
  <si>
    <t>Stiel, Stahl, 2,0, ohne Rohrverbinder</t>
  </si>
  <si>
    <t>Stiel, Stahl, 3,0, ohne Rohrverbinder</t>
  </si>
  <si>
    <t>0,4 m</t>
  </si>
  <si>
    <t>0,45 m</t>
  </si>
  <si>
    <t>Fahrrollen, schwere Ausführung 45cm</t>
  </si>
  <si>
    <t>1,0 m</t>
  </si>
  <si>
    <t>Pletac</t>
  </si>
  <si>
    <t xml:space="preserve">Steckbolzen für Strahler </t>
  </si>
  <si>
    <t>THW Widdern</t>
  </si>
  <si>
    <t xml:space="preserve">DIN- &amp; NORMteile </t>
  </si>
  <si>
    <t>Artikel Gruppe</t>
  </si>
  <si>
    <t>Baustahlstütze</t>
  </si>
  <si>
    <t>Ischbeck</t>
  </si>
  <si>
    <t>Grubenstütze</t>
  </si>
  <si>
    <t>Doka</t>
  </si>
  <si>
    <t>0,92 m bis 1,5 m</t>
  </si>
  <si>
    <t>1,52 m bis 2,5 m</t>
  </si>
  <si>
    <t>1,97 m bis 3,5 m</t>
  </si>
  <si>
    <t>Schaltafeln gelb</t>
  </si>
  <si>
    <t>Baudielen</t>
  </si>
  <si>
    <t>Balken</t>
  </si>
  <si>
    <t>Klenk</t>
  </si>
  <si>
    <t>Gerüsträtsche 19mm</t>
  </si>
  <si>
    <t>Anfangsstücke kurz ohne Zusatzloch</t>
  </si>
  <si>
    <t>Spezialschrauben 12x60mm</t>
  </si>
  <si>
    <t>Spezialschrauben 12x70mm</t>
  </si>
  <si>
    <t>Schalträger H20</t>
  </si>
  <si>
    <t>Seekieferplatten</t>
  </si>
  <si>
    <t>Dicke/Höhe</t>
  </si>
  <si>
    <t>1,2 m</t>
  </si>
  <si>
    <t>Schrauben</t>
  </si>
  <si>
    <t>Dübel</t>
  </si>
  <si>
    <t>Ankernägel</t>
  </si>
  <si>
    <t>Zusatzinfo</t>
  </si>
  <si>
    <t>nur mit Helfer</t>
  </si>
  <si>
    <t>Bestellnummer
Hersteller</t>
  </si>
  <si>
    <t>Planen</t>
  </si>
  <si>
    <t>EGS_Werkzeug</t>
  </si>
  <si>
    <t>X</t>
  </si>
  <si>
    <r>
      <rPr>
        <b/>
        <u val="single"/>
        <sz val="11"/>
        <color indexed="8"/>
        <rFont val="Calibri"/>
        <family val="2"/>
      </rPr>
      <t>Kontakt:</t>
    </r>
    <r>
      <rPr>
        <sz val="11"/>
        <color theme="1"/>
        <rFont val="Calibri"/>
        <family val="2"/>
      </rPr>
      <t xml:space="preserve"> THW OV Widdern info@thwwiddern.de / 7x24h - Bereitschaft: 06298 / 95048</t>
    </r>
  </si>
  <si>
    <t>Leica</t>
  </si>
  <si>
    <t>Laserdistanzmessgerät DLE 150</t>
  </si>
  <si>
    <t>bis 150m</t>
  </si>
  <si>
    <t>Laserdistanzmessgerät Disto 5</t>
  </si>
  <si>
    <t>bis 200m</t>
  </si>
  <si>
    <t>Rotationslaser GRL 300 HVG  Satz</t>
  </si>
  <si>
    <t xml:space="preserve">Materialbestand ASH/EGS/Eigentumssicherung zum Abruf  THW Widdern </t>
  </si>
  <si>
    <t xml:space="preserve">Strahler HQI 400W </t>
  </si>
  <si>
    <t>Holz - Verbaumaterial</t>
  </si>
  <si>
    <t>EGS Holz</t>
  </si>
  <si>
    <t>EGS Rüstholzsatz nach STAN</t>
  </si>
  <si>
    <t>Baustahlstütze nach EN 1065</t>
  </si>
  <si>
    <t xml:space="preserve">Maschinen </t>
  </si>
  <si>
    <t>Werkzeug</t>
  </si>
  <si>
    <t>Zubehör</t>
  </si>
  <si>
    <t>Maschinen</t>
  </si>
  <si>
    <t>Messwerkzeug</t>
  </si>
  <si>
    <t>Beleuchtung</t>
  </si>
  <si>
    <t xml:space="preserve">Schrauben </t>
  </si>
  <si>
    <t>Sechskantmuttern M20</t>
  </si>
  <si>
    <t>Gasdrucknagler D-Kopf-Nägel</t>
  </si>
  <si>
    <t>4 cm</t>
  </si>
  <si>
    <t>6 cm</t>
  </si>
  <si>
    <t>O-Stahlboden T9, 0,32 m breite 1,09</t>
  </si>
  <si>
    <t>U-Bordbretter Holz 1,57</t>
  </si>
  <si>
    <t>U-Bordbretter Holz 2,07</t>
  </si>
  <si>
    <t>U-Bordbretter Holz 3,07</t>
  </si>
  <si>
    <t>Wasserwaage magnetisch</t>
  </si>
  <si>
    <t>Dreibock-Kopfstück</t>
  </si>
  <si>
    <t>Fußspindel 60 cm</t>
  </si>
  <si>
    <t>Fußplattenadapter</t>
  </si>
  <si>
    <t>Gerüstleiter mit Haken</t>
  </si>
  <si>
    <t>Ketten für Dreibock mit Karabiner</t>
  </si>
  <si>
    <t>Schäkel 3 Tonnen</t>
  </si>
  <si>
    <t>Flanschmutter</t>
  </si>
  <si>
    <t>Mutter kurz M15</t>
  </si>
  <si>
    <t>Bänder, Schlösser, Beschläge, Satz</t>
  </si>
  <si>
    <t>Schrauben diverse 50 kg</t>
  </si>
  <si>
    <t>1 Kamera;  USB-Kabel; 1 Chinchkabel; 1 SD-Karte; Reinigungstuch; Reinigungsstäbe</t>
  </si>
  <si>
    <t xml:space="preserve">6 Stecheisen, 6 Schraubendreher, 1 Dichtungsschere, 1 Simshobel, 1 Inbussatz, 1 Spitzbohrer, 1 Hobel, 1 Schmiege, 1 Wasserpumpenzange, 1 Kombiezange, 1 Seitenschneider, 1 Beißzange, 2 Fostner Bohrer, 1 Cutter, 1 Pucksäge, 1c Schreinerhammer, 1 Flachmeißel, 1 Zirkel, 1 Streichmaß, 1 Winkel, 1 Gehrmaß, 1 Zimmermanshammer, 1 Schlosserhammer, 1 Metallbügelsäge, </t>
  </si>
  <si>
    <t>Trennschleifer elektrisch GWS 24-230JBV Satz</t>
  </si>
  <si>
    <t>Lochanreißlehre</t>
  </si>
  <si>
    <t>Zimmermannstahlwinkel</t>
  </si>
  <si>
    <t>1 Kamera;  USB-Kabel; 1 Chinchkabel; 1 SD-Karte; Reinigungstuch; Reinigungstäbe</t>
  </si>
  <si>
    <t>Metallrahmendübel Flachkopf</t>
  </si>
  <si>
    <t>Schwerlastanker M10</t>
  </si>
  <si>
    <t>Vollgewindeschraube Senkkopf TX 40</t>
  </si>
  <si>
    <t>Vollgewindeschraube Zylinderkopf TX 50</t>
  </si>
  <si>
    <t>Vollgewindeschraube Senkkopf TX 50</t>
  </si>
  <si>
    <t>Vollgewindeschraube Zylinderkopf AW40</t>
  </si>
  <si>
    <t>Förch/Heco</t>
  </si>
  <si>
    <t>Ing. Bauschraube T40 &amp; SW 17</t>
  </si>
  <si>
    <t>! Achtung unser EGS Material basiert auf Layher-Maß und U Böden, es ist  kein metrisches Maß !</t>
  </si>
  <si>
    <t>OSB Platten Nut und Feder</t>
  </si>
  <si>
    <t>Egger</t>
  </si>
  <si>
    <t>Länge in cm</t>
  </si>
  <si>
    <t>Durchm. Breite in cm</t>
  </si>
  <si>
    <t>Dicke/Höhe in cm</t>
  </si>
  <si>
    <t>5 auf 1</t>
  </si>
  <si>
    <t>4 auf 1</t>
  </si>
  <si>
    <t>m² verfügbar</t>
  </si>
  <si>
    <t>7/1,5</t>
  </si>
  <si>
    <t>Mutter lang M15 (Verbindungsmuffen)</t>
  </si>
  <si>
    <t>1,75 m - 3,05 m</t>
  </si>
  <si>
    <t>Ischebck</t>
  </si>
  <si>
    <t>Zubehör für Titan</t>
  </si>
  <si>
    <t>Spindelschlüssel</t>
  </si>
  <si>
    <t>Aufstockklammern</t>
  </si>
  <si>
    <t>Halbkupplungen</t>
  </si>
  <si>
    <t>Bolzenanker B-Z Plus VZ 10/75</t>
  </si>
  <si>
    <t>Schwerlastanker SZ - S 12/50</t>
  </si>
  <si>
    <t>Schwerlastdübel MKT 5 12/50</t>
  </si>
  <si>
    <t>Bolzenanker XPT VZ 8 10/75</t>
  </si>
  <si>
    <t>Schwerlastanker MKT B12 -13/95 VZ</t>
  </si>
  <si>
    <t>Schwerlastanker MKT B16 -100 -116/220 A4</t>
  </si>
  <si>
    <t>Schwerlastanker MKT B12 - 105 -120/200 VZ</t>
  </si>
  <si>
    <t>Betonschraube</t>
  </si>
  <si>
    <t>Multi Monti MMS - F 7,5 x 80/25</t>
  </si>
  <si>
    <t>Multi Monti MMS - S 7,5 x 60/5</t>
  </si>
  <si>
    <t>Multi Monti MMS - F 6,0 x 50</t>
  </si>
  <si>
    <t>Multi Monti MMS - F 7,5 x 60/5</t>
  </si>
  <si>
    <t>Rahmenschrauben Flachropf</t>
  </si>
  <si>
    <t>Rahmenschrauben mit Fräskopf</t>
  </si>
  <si>
    <t>Rahmenschrauben ohne Kopf</t>
  </si>
  <si>
    <t>Penhead TX 25</t>
  </si>
  <si>
    <t>Spax bzw. Holzbauschrauben TX15</t>
  </si>
  <si>
    <t>Spax bzw. HolzbauschraubenTX15</t>
  </si>
  <si>
    <t>Spax bzw. Holzbauschrauben TX40</t>
  </si>
  <si>
    <t>Spax bzw. Holzbauschrauben TX30</t>
  </si>
  <si>
    <t>Spax bzw. Holzbauschrauben TX20</t>
  </si>
  <si>
    <t>Spax bzw. Holzbauschrauben TX25</t>
  </si>
  <si>
    <t>Spax bzw. HolzbauschraubenTX25</t>
  </si>
  <si>
    <t>Spax bzw. Holzbauschrauben TX20 und PZ 2</t>
  </si>
  <si>
    <t>Spax bzw. Holzbauschrauben TX 25</t>
  </si>
  <si>
    <t>Spax bzw. Holzbauschrauben PZ 2</t>
  </si>
  <si>
    <t>Spax bzw. Holzbauschrauben  TX 25</t>
  </si>
  <si>
    <t>Spax bzw. Holzbauschraubenn Tellerkopf TX40</t>
  </si>
  <si>
    <t>Spax bzw. Holzbauschrauben  TX 40</t>
  </si>
  <si>
    <t>Spax bzw. Holzbauschrauben TX25 und PZ 2</t>
  </si>
  <si>
    <t>Spax bzw. Holzbauschraubenn  TX40</t>
  </si>
  <si>
    <t>Spax bzw. Holzbauschrauben TX25 / PH 3</t>
  </si>
  <si>
    <t>Spax bzw. Holzbauschrauben  TX 25/30 und PZ 2</t>
  </si>
  <si>
    <t>Spax bzw. Holzbauschrauben TX 25/30</t>
  </si>
  <si>
    <t>Penhead TX 15</t>
  </si>
  <si>
    <t>Spax bzw. Holzbauschrauben TX15/20</t>
  </si>
  <si>
    <t>Penhead TX 25 und PZ 2</t>
  </si>
  <si>
    <t>Schwerlastanker MKT B12 - 150/55-75 VZ</t>
  </si>
  <si>
    <t>Schwerlastanker MKT B12 - 260-275/355 VZ</t>
  </si>
  <si>
    <t>Sechskant Holzschrauben</t>
  </si>
  <si>
    <t>Spax bzw. Holzbauschraubenn TX40</t>
  </si>
  <si>
    <t>Fischer/Förch</t>
  </si>
  <si>
    <t>Bautischkreissäge Schnitthöhe 170 mm</t>
  </si>
  <si>
    <t>Avola</t>
  </si>
  <si>
    <t>Paralellanschlag, Schiebestock, Satz Schraubenschlüssel</t>
  </si>
  <si>
    <t>2620 . 073</t>
  </si>
  <si>
    <t>4702 . 019</t>
  </si>
  <si>
    <t>4600 . 300</t>
  </si>
  <si>
    <t>4727 . 000</t>
  </si>
  <si>
    <t>4728 . 000</t>
  </si>
  <si>
    <t>4700 . 019</t>
  </si>
  <si>
    <t>2608 . 209</t>
  </si>
  <si>
    <t>2608 . 309</t>
  </si>
  <si>
    <t>2635 . 109</t>
  </si>
  <si>
    <t>2635 . 157</t>
  </si>
  <si>
    <t>2658 . 207</t>
  </si>
  <si>
    <t>2658 . 307</t>
  </si>
  <si>
    <t>Zubehör Wandabstützung</t>
  </si>
  <si>
    <t>Awendung bei Verpressten Rohrenden (Hämgegerüst etc.)</t>
  </si>
  <si>
    <t>Verschraubung der Rohrverbinder</t>
  </si>
  <si>
    <t>Verschraubung Stiel/Anfangsstück lang mit Zusatzloch</t>
  </si>
  <si>
    <t>Balastbehälter z.B. als Aufgleitsicherung</t>
  </si>
  <si>
    <t>(5602 . 060) für weitere</t>
  </si>
  <si>
    <t>EGS Ballast</t>
  </si>
  <si>
    <t>Bockstütze Ausbaustufe I</t>
  </si>
  <si>
    <t>Stützböcke</t>
  </si>
  <si>
    <t>Abstützhöhe</t>
  </si>
  <si>
    <t>5 Meter</t>
  </si>
  <si>
    <t>Stückzahl soll</t>
  </si>
  <si>
    <t>oder</t>
  </si>
  <si>
    <t>Bockstütze Ausbaustufe II</t>
  </si>
  <si>
    <t>10 Meter</t>
  </si>
  <si>
    <t>x</t>
  </si>
  <si>
    <t>Bockstütze Ausbaustufe III</t>
  </si>
  <si>
    <t>15 Meter</t>
  </si>
  <si>
    <t>auch kombinierbar!</t>
  </si>
  <si>
    <t>Sprengwerk groß</t>
  </si>
  <si>
    <t>Sprengwerk klein</t>
  </si>
  <si>
    <t>Teleskoplader:</t>
  </si>
  <si>
    <t>Merlo P 32.6 L</t>
  </si>
  <si>
    <t xml:space="preserve">Gewicht mit Gabeln </t>
  </si>
  <si>
    <t>5960 kg</t>
  </si>
  <si>
    <t>Höhe</t>
  </si>
  <si>
    <t>2 Meter</t>
  </si>
  <si>
    <t>Breite</t>
  </si>
  <si>
    <t>4,22 Meter</t>
  </si>
  <si>
    <t>ohne Anbaugeräte</t>
  </si>
  <si>
    <t>max. Tragfähigkeit</t>
  </si>
  <si>
    <t>3200 kg</t>
  </si>
  <si>
    <t>max. Hubhöhe</t>
  </si>
  <si>
    <t>6,4 Meter</t>
  </si>
  <si>
    <t>max. Ausladung</t>
  </si>
  <si>
    <t>3,4 Meter</t>
  </si>
  <si>
    <t>max. Hohe bei max. Tragfähigkeit</t>
  </si>
  <si>
    <t>4,8 Meter</t>
  </si>
  <si>
    <t>max. Ausladung bei max. Tragfähigkeit</t>
  </si>
  <si>
    <t>1,3 Meter</t>
  </si>
  <si>
    <t>Bodenfreiheit</t>
  </si>
  <si>
    <t>0,35 Meter</t>
  </si>
  <si>
    <t>3,7 Meter</t>
  </si>
  <si>
    <t>Wenderadius vorwärts</t>
  </si>
  <si>
    <t>4,55 Meter</t>
  </si>
  <si>
    <t>oder auch in Parkhauser etc. möglich</t>
  </si>
  <si>
    <t xml:space="preserve">bei Blinklicht abgeklapt, Einfahrt in Tiefgaragen </t>
  </si>
  <si>
    <t>Anbaugeräte:</t>
  </si>
  <si>
    <t>Anhängerkupplung</t>
  </si>
  <si>
    <t>Gabelträger</t>
  </si>
  <si>
    <t>1,5 Meter</t>
  </si>
  <si>
    <t>Lastgabel</t>
  </si>
  <si>
    <t>1,2 Meter</t>
  </si>
  <si>
    <t>Lasthacken auf Gabel</t>
  </si>
  <si>
    <t>800 Liter</t>
  </si>
  <si>
    <t>4 in 1 Erdschaufel mit Unterschraubmesser</t>
  </si>
  <si>
    <t>Siehe Holz-Verbaumaterial !</t>
  </si>
  <si>
    <t xml:space="preserve">Holzplatten </t>
  </si>
  <si>
    <t>Kugelkopf auf Schlittem, höhenverstellbar</t>
  </si>
  <si>
    <t>38 mm Bolzen auf Schlitten, höhenverstellbar</t>
  </si>
  <si>
    <t>Wenderadius rückwärts</t>
  </si>
  <si>
    <t>Meng in m³</t>
  </si>
  <si>
    <t>Paar, LokTie mit Montageplatte</t>
  </si>
  <si>
    <t>Derzeit im Testaufbau/Versuchsbau</t>
  </si>
  <si>
    <t>Gewicht</t>
  </si>
  <si>
    <t>0718 . 538 / 2660 . 000</t>
  </si>
  <si>
    <t>A</t>
  </si>
  <si>
    <t>B</t>
  </si>
  <si>
    <t>Bausatz 1</t>
  </si>
  <si>
    <t>Bausatz 2</t>
  </si>
  <si>
    <t>Bausatz 3</t>
  </si>
  <si>
    <t>Bausatz 4</t>
  </si>
  <si>
    <t>Vorrätig</t>
  </si>
  <si>
    <t>Im Einsatz</t>
  </si>
  <si>
    <t>Rest auf Lager abzgl. A + B</t>
  </si>
  <si>
    <t>Rest auf Lager abzgl. A</t>
  </si>
  <si>
    <t>Anschaffung erforderlich für A</t>
  </si>
  <si>
    <t>Anschaffung erforderlich für A + B</t>
  </si>
  <si>
    <t>JA</t>
  </si>
  <si>
    <t>Gesamt Gewicht pro Bausatz in Kg</t>
  </si>
  <si>
    <t>Fußspindel 80 cm</t>
  </si>
  <si>
    <t>Gesamt Gewicht aller Bauteile Kg</t>
  </si>
  <si>
    <t>Gerüstrohr 3,0m</t>
  </si>
  <si>
    <t>Gerüstrohr 3,5m</t>
  </si>
  <si>
    <t>3,5 m</t>
  </si>
  <si>
    <t>4600 . 350</t>
  </si>
  <si>
    <t>Terra 1</t>
  </si>
  <si>
    <t>Terra 3</t>
  </si>
  <si>
    <t>Terra 2</t>
  </si>
  <si>
    <t>Terra 4</t>
  </si>
  <si>
    <t>0,5 m - 0,8 m</t>
  </si>
  <si>
    <t>0,8 m - 1,1 m</t>
  </si>
  <si>
    <t>1,1 m - 1,4 m</t>
  </si>
  <si>
    <t>1,4 m - 1,7 m</t>
  </si>
  <si>
    <t>Duch die Bevorratung von ca 10 m³ Holz  sind Sprengwerke und Sonderkonstruiktionen  etc. je nach Größe möglich. Sollte jedoch besprochen werden.</t>
  </si>
  <si>
    <t>OV Widdern</t>
  </si>
  <si>
    <t>IBC 800 Liter</t>
  </si>
  <si>
    <t>derzeit in einer Einsatzstelle verbaut!</t>
  </si>
  <si>
    <t>derzeit Verfügbar</t>
  </si>
  <si>
    <t>gerade in Beschaffung</t>
  </si>
  <si>
    <t>Gesamt</t>
  </si>
  <si>
    <r>
      <t>Eurex 20 - 150,</t>
    </r>
    <r>
      <rPr>
        <b/>
        <sz val="11"/>
        <color indexed="8"/>
        <rFont val="Calibri"/>
        <family val="2"/>
      </rPr>
      <t xml:space="preserve"> 20 KN </t>
    </r>
    <r>
      <rPr>
        <sz val="11"/>
        <color theme="1"/>
        <rFont val="Calibri"/>
        <family val="2"/>
      </rPr>
      <t>bei jeder Auszugslänge</t>
    </r>
  </si>
  <si>
    <r>
      <t>Eurex 30 - 250,</t>
    </r>
    <r>
      <rPr>
        <b/>
        <sz val="11"/>
        <color indexed="8"/>
        <rFont val="Calibri"/>
        <family val="2"/>
      </rPr>
      <t xml:space="preserve"> 30 KN </t>
    </r>
    <r>
      <rPr>
        <sz val="11"/>
        <color theme="1"/>
        <rFont val="Calibri"/>
        <family val="2"/>
      </rPr>
      <t>bei jeder Auszugslänge</t>
    </r>
  </si>
  <si>
    <r>
      <t xml:space="preserve">Eurex 30 -350, </t>
    </r>
    <r>
      <rPr>
        <b/>
        <sz val="11"/>
        <color indexed="8"/>
        <rFont val="Calibri"/>
        <family val="2"/>
      </rPr>
      <t>30 KN</t>
    </r>
    <r>
      <rPr>
        <sz val="11"/>
        <color theme="1"/>
        <rFont val="Calibri"/>
        <family val="2"/>
      </rPr>
      <t xml:space="preserve"> bei jeder Auszugslänge</t>
    </r>
  </si>
  <si>
    <r>
      <t xml:space="preserve">Spindelstütze Titan HV, </t>
    </r>
    <r>
      <rPr>
        <b/>
        <sz val="11"/>
        <color indexed="8"/>
        <rFont val="Calibri"/>
        <family val="2"/>
      </rPr>
      <t>max. 96,1 KN</t>
    </r>
    <r>
      <rPr>
        <sz val="11"/>
        <color theme="1"/>
        <rFont val="Calibri"/>
        <family val="2"/>
      </rPr>
      <t xml:space="preserve"> bis Auszugshöhe 1,85 m</t>
    </r>
  </si>
  <si>
    <t>Stand: 01.11.2017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</si>
</sst>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[$-407]dd\ mmmm\ yyyy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u val="single"/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2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20"/>
      <color indexed="8"/>
      <name val="Calibri"/>
      <family val="2"/>
    </font>
    <font>
      <b/>
      <u val="single"/>
      <sz val="18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20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u val="single"/>
      <sz val="11"/>
      <color rgb="FFFF0000"/>
      <name val="Calibri"/>
      <family val="2"/>
    </font>
    <font>
      <b/>
      <sz val="20"/>
      <color theme="1"/>
      <name val="Calibri"/>
      <family val="2"/>
    </font>
    <font>
      <b/>
      <u val="single"/>
      <sz val="18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/>
      <right/>
      <top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4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48" fillId="28" borderId="0" applyNumberFormat="0" applyBorder="0" applyAlignment="0" applyProtection="0"/>
    <xf numFmtId="43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369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55" applyFont="1">
      <alignment/>
      <protection/>
    </xf>
    <xf numFmtId="0" fontId="2" fillId="0" borderId="0" xfId="55" applyFont="1" applyFill="1">
      <alignment/>
      <protection/>
    </xf>
    <xf numFmtId="14" fontId="59" fillId="0" borderId="0" xfId="0" applyNumberFormat="1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textRotation="90"/>
    </xf>
    <xf numFmtId="0" fontId="46" fillId="0" borderId="0" xfId="0" applyFont="1" applyFill="1" applyBorder="1" applyAlignment="1">
      <alignment horizontal="center" textRotation="90"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3" fillId="0" borderId="0" xfId="54" applyFont="1" applyFill="1" applyAlignment="1">
      <alignment horizontal="left"/>
      <protection/>
    </xf>
    <xf numFmtId="0" fontId="3" fillId="0" borderId="0" xfId="54" applyFont="1" applyFill="1" applyAlignment="1">
      <alignment horizontal="center"/>
      <protection/>
    </xf>
    <xf numFmtId="0" fontId="3" fillId="0" borderId="0" xfId="54" applyFont="1" applyFill="1">
      <alignment/>
      <protection/>
    </xf>
    <xf numFmtId="3" fontId="3" fillId="0" borderId="0" xfId="54" applyNumberFormat="1" applyFont="1" applyFill="1" applyAlignment="1">
      <alignment horizontal="left"/>
      <protection/>
    </xf>
    <xf numFmtId="0" fontId="3" fillId="0" borderId="0" xfId="54" applyFont="1" applyFill="1" applyBorder="1" applyAlignment="1">
      <alignment horizontal="center"/>
      <protection/>
    </xf>
    <xf numFmtId="0" fontId="3" fillId="0" borderId="0" xfId="54" applyFont="1" applyFill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60" fillId="0" borderId="0" xfId="0" applyFont="1" applyFill="1" applyBorder="1" applyAlignment="1">
      <alignment horizontal="right"/>
    </xf>
    <xf numFmtId="0" fontId="60" fillId="33" borderId="0" xfId="0" applyFont="1" applyFill="1" applyBorder="1" applyAlignment="1">
      <alignment horizontal="center"/>
    </xf>
    <xf numFmtId="0" fontId="60" fillId="33" borderId="0" xfId="0" applyFont="1" applyFill="1" applyBorder="1" applyAlignment="1">
      <alignment/>
    </xf>
    <xf numFmtId="0" fontId="3" fillId="33" borderId="0" xfId="54" applyFont="1" applyFill="1">
      <alignment/>
      <protection/>
    </xf>
    <xf numFmtId="0" fontId="3" fillId="33" borderId="0" xfId="54" applyFont="1" applyFill="1" applyAlignment="1">
      <alignment horizontal="center"/>
      <protection/>
    </xf>
    <xf numFmtId="0" fontId="0" fillId="33" borderId="0" xfId="0" applyFill="1" applyAlignment="1">
      <alignment/>
    </xf>
    <xf numFmtId="0" fontId="60" fillId="34" borderId="0" xfId="0" applyFont="1" applyFill="1" applyBorder="1" applyAlignment="1">
      <alignment/>
    </xf>
    <xf numFmtId="0" fontId="60" fillId="34" borderId="0" xfId="0" applyFont="1" applyFill="1" applyBorder="1" applyAlignment="1">
      <alignment horizontal="center"/>
    </xf>
    <xf numFmtId="0" fontId="3" fillId="33" borderId="0" xfId="54" applyFont="1" applyFill="1" applyAlignment="1">
      <alignment horizontal="left"/>
      <protection/>
    </xf>
    <xf numFmtId="0" fontId="3" fillId="33" borderId="0" xfId="54" applyFont="1" applyFill="1" applyBorder="1" applyAlignment="1">
      <alignment horizontal="center"/>
      <protection/>
    </xf>
    <xf numFmtId="3" fontId="3" fillId="33" borderId="0" xfId="54" applyNumberFormat="1" applyFont="1" applyFill="1" applyAlignment="1">
      <alignment horizontal="left"/>
      <protection/>
    </xf>
    <xf numFmtId="0" fontId="62" fillId="0" borderId="0" xfId="0" applyFont="1" applyBorder="1" applyAlignment="1">
      <alignment horizontal="center" wrapText="1"/>
    </xf>
    <xf numFmtId="0" fontId="63" fillId="0" borderId="0" xfId="0" applyFont="1" applyBorder="1" applyAlignment="1">
      <alignment horizontal="center"/>
    </xf>
    <xf numFmtId="0" fontId="64" fillId="0" borderId="0" xfId="54" applyFont="1" applyFill="1" applyAlignment="1">
      <alignment horizontal="center"/>
      <protection/>
    </xf>
    <xf numFmtId="3" fontId="64" fillId="0" borderId="0" xfId="54" applyNumberFormat="1" applyFont="1" applyFill="1" applyAlignment="1">
      <alignment horizontal="center"/>
      <protection/>
    </xf>
    <xf numFmtId="0" fontId="64" fillId="0" borderId="0" xfId="0" applyFont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64" fillId="0" borderId="0" xfId="54" applyFont="1" applyFill="1" applyBorder="1" applyAlignment="1">
      <alignment horizontal="center"/>
      <protection/>
    </xf>
    <xf numFmtId="0" fontId="64" fillId="33" borderId="0" xfId="54" applyFont="1" applyFill="1" applyAlignment="1">
      <alignment horizontal="center"/>
      <protection/>
    </xf>
    <xf numFmtId="3" fontId="64" fillId="33" borderId="0" xfId="54" applyNumberFormat="1" applyFont="1" applyFill="1" applyAlignment="1">
      <alignment horizontal="center"/>
      <protection/>
    </xf>
    <xf numFmtId="3" fontId="65" fillId="33" borderId="0" xfId="54" applyNumberFormat="1" applyFont="1" applyFill="1" applyAlignment="1">
      <alignment horizontal="center"/>
      <protection/>
    </xf>
    <xf numFmtId="0" fontId="64" fillId="33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66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46" fillId="0" borderId="0" xfId="0" applyNumberFormat="1" applyFont="1" applyFill="1" applyBorder="1" applyAlignment="1">
      <alignment horizontal="center" textRotation="90"/>
    </xf>
    <xf numFmtId="2" fontId="2" fillId="0" borderId="0" xfId="54" applyNumberFormat="1" applyFont="1" applyFill="1" applyBorder="1">
      <alignment/>
      <protection/>
    </xf>
    <xf numFmtId="2" fontId="2" fillId="0" borderId="0" xfId="54" applyNumberFormat="1" applyFont="1" applyFill="1">
      <alignment/>
      <protection/>
    </xf>
    <xf numFmtId="2" fontId="60" fillId="0" borderId="0" xfId="0" applyNumberFormat="1" applyFont="1" applyBorder="1" applyAlignment="1">
      <alignment/>
    </xf>
    <xf numFmtId="2" fontId="2" fillId="33" borderId="0" xfId="54" applyNumberFormat="1" applyFont="1" applyFill="1">
      <alignment/>
      <protection/>
    </xf>
    <xf numFmtId="2" fontId="2" fillId="33" borderId="0" xfId="54" applyNumberFormat="1" applyFont="1" applyFill="1" applyBorder="1">
      <alignment/>
      <protection/>
    </xf>
    <xf numFmtId="2" fontId="0" fillId="33" borderId="0" xfId="0" applyNumberFormat="1" applyFill="1" applyAlignment="1">
      <alignment/>
    </xf>
    <xf numFmtId="2" fontId="3" fillId="33" borderId="0" xfId="54" applyNumberFormat="1" applyFont="1" applyFill="1" applyBorder="1">
      <alignment/>
      <protection/>
    </xf>
    <xf numFmtId="2" fontId="60" fillId="33" borderId="0" xfId="0" applyNumberFormat="1" applyFont="1" applyFill="1" applyBorder="1" applyAlignment="1">
      <alignment/>
    </xf>
    <xf numFmtId="2" fontId="2" fillId="0" borderId="0" xfId="54" applyNumberFormat="1" applyFont="1" applyFill="1" applyBorder="1" applyAlignment="1">
      <alignment/>
      <protection/>
    </xf>
    <xf numFmtId="2" fontId="2" fillId="33" borderId="0" xfId="54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3" fillId="33" borderId="0" xfId="54" applyNumberFormat="1" applyFont="1" applyFill="1" applyBorder="1">
      <alignment/>
      <protection/>
    </xf>
    <xf numFmtId="2" fontId="3" fillId="0" borderId="0" xfId="54" applyNumberFormat="1" applyFont="1" applyFill="1" applyBorder="1">
      <alignment/>
      <protection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2" fillId="33" borderId="11" xfId="46" applyNumberFormat="1" applyFont="1" applyFill="1" applyBorder="1" applyAlignment="1">
      <alignment/>
    </xf>
    <xf numFmtId="0" fontId="60" fillId="33" borderId="11" xfId="0" applyNumberFormat="1" applyFont="1" applyFill="1" applyBorder="1" applyAlignment="1">
      <alignment/>
    </xf>
    <xf numFmtId="0" fontId="60" fillId="0" borderId="11" xfId="0" applyNumberFormat="1" applyFont="1" applyFill="1" applyBorder="1" applyAlignment="1">
      <alignment/>
    </xf>
    <xf numFmtId="0" fontId="2" fillId="0" borderId="11" xfId="46" applyNumberFormat="1" applyFont="1" applyFill="1" applyBorder="1" applyAlignment="1">
      <alignment/>
    </xf>
    <xf numFmtId="0" fontId="2" fillId="0" borderId="11" xfId="54" applyNumberFormat="1" applyFont="1" applyFill="1" applyBorder="1">
      <alignment/>
      <protection/>
    </xf>
    <xf numFmtId="0" fontId="60" fillId="0" borderId="11" xfId="0" applyNumberFormat="1" applyFont="1" applyBorder="1" applyAlignment="1">
      <alignment/>
    </xf>
    <xf numFmtId="0" fontId="2" fillId="0" borderId="11" xfId="54" applyNumberFormat="1" applyFont="1" applyBorder="1">
      <alignment/>
      <protection/>
    </xf>
    <xf numFmtId="0" fontId="2" fillId="0" borderId="11" xfId="54" applyNumberFormat="1" applyFont="1" applyFill="1" applyBorder="1" applyAlignment="1">
      <alignment horizontal="center"/>
      <protection/>
    </xf>
    <xf numFmtId="0" fontId="2" fillId="33" borderId="11" xfId="54" applyNumberFormat="1" applyFont="1" applyFill="1" applyBorder="1" applyAlignment="1">
      <alignment horizontal="center"/>
      <protection/>
    </xf>
    <xf numFmtId="0" fontId="2" fillId="33" borderId="11" xfId="54" applyNumberFormat="1" applyFont="1" applyFill="1" applyBorder="1">
      <alignment/>
      <protection/>
    </xf>
    <xf numFmtId="0" fontId="60" fillId="33" borderId="11" xfId="0" applyNumberFormat="1" applyFont="1" applyFill="1" applyBorder="1" applyAlignment="1">
      <alignment horizontal="center"/>
    </xf>
    <xf numFmtId="0" fontId="60" fillId="0" borderId="11" xfId="0" applyNumberFormat="1" applyFont="1" applyFill="1" applyBorder="1" applyAlignment="1">
      <alignment horizontal="center"/>
    </xf>
    <xf numFmtId="0" fontId="2" fillId="0" borderId="11" xfId="54" applyFont="1" applyFill="1" applyBorder="1" applyAlignment="1">
      <alignment horizontal="center"/>
      <protection/>
    </xf>
    <xf numFmtId="0" fontId="0" fillId="33" borderId="11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2" fillId="0" borderId="11" xfId="54" applyFont="1" applyFill="1" applyBorder="1" applyAlignment="1">
      <alignment/>
      <protection/>
    </xf>
    <xf numFmtId="0" fontId="0" fillId="0" borderId="12" xfId="0" applyNumberFormat="1" applyBorder="1" applyAlignment="1">
      <alignment/>
    </xf>
    <xf numFmtId="0" fontId="2" fillId="33" borderId="12" xfId="46" applyNumberFormat="1" applyFont="1" applyFill="1" applyBorder="1" applyAlignment="1">
      <alignment/>
    </xf>
    <xf numFmtId="0" fontId="60" fillId="33" borderId="12" xfId="0" applyNumberFormat="1" applyFont="1" applyFill="1" applyBorder="1" applyAlignment="1">
      <alignment/>
    </xf>
    <xf numFmtId="0" fontId="60" fillId="0" borderId="12" xfId="0" applyNumberFormat="1" applyFont="1" applyFill="1" applyBorder="1" applyAlignment="1">
      <alignment/>
    </xf>
    <xf numFmtId="0" fontId="2" fillId="0" borderId="12" xfId="46" applyNumberFormat="1" applyFont="1" applyFill="1" applyBorder="1" applyAlignment="1">
      <alignment/>
    </xf>
    <xf numFmtId="0" fontId="2" fillId="0" borderId="12" xfId="54" applyNumberFormat="1" applyFont="1" applyFill="1" applyBorder="1">
      <alignment/>
      <protection/>
    </xf>
    <xf numFmtId="0" fontId="60" fillId="0" borderId="12" xfId="0" applyNumberFormat="1" applyFont="1" applyBorder="1" applyAlignment="1">
      <alignment/>
    </xf>
    <xf numFmtId="0" fontId="2" fillId="0" borderId="12" xfId="54" applyNumberFormat="1" applyFont="1" applyBorder="1">
      <alignment/>
      <protection/>
    </xf>
    <xf numFmtId="0" fontId="2" fillId="0" borderId="12" xfId="54" applyNumberFormat="1" applyFont="1" applyFill="1" applyBorder="1" applyAlignment="1">
      <alignment horizontal="center"/>
      <protection/>
    </xf>
    <xf numFmtId="0" fontId="2" fillId="33" borderId="12" xfId="54" applyNumberFormat="1" applyFont="1" applyFill="1" applyBorder="1" applyAlignment="1">
      <alignment horizontal="center"/>
      <protection/>
    </xf>
    <xf numFmtId="0" fontId="0" fillId="33" borderId="12" xfId="0" applyNumberFormat="1" applyFill="1" applyBorder="1" applyAlignment="1">
      <alignment/>
    </xf>
    <xf numFmtId="0" fontId="2" fillId="33" borderId="12" xfId="54" applyNumberFormat="1" applyFont="1" applyFill="1" applyBorder="1">
      <alignment/>
      <protection/>
    </xf>
    <xf numFmtId="0" fontId="60" fillId="33" borderId="12" xfId="0" applyNumberFormat="1" applyFont="1" applyFill="1" applyBorder="1" applyAlignment="1">
      <alignment horizontal="center"/>
    </xf>
    <xf numFmtId="0" fontId="60" fillId="0" borderId="12" xfId="0" applyNumberFormat="1" applyFont="1" applyFill="1" applyBorder="1" applyAlignment="1">
      <alignment horizontal="center"/>
    </xf>
    <xf numFmtId="0" fontId="2" fillId="0" borderId="12" xfId="54" applyFont="1" applyFill="1" applyBorder="1" applyAlignment="1">
      <alignment/>
      <protection/>
    </xf>
    <xf numFmtId="0" fontId="2" fillId="0" borderId="12" xfId="54" applyFont="1" applyFill="1" applyBorder="1" applyAlignment="1">
      <alignment horizontal="center"/>
      <protection/>
    </xf>
    <xf numFmtId="0" fontId="46" fillId="0" borderId="13" xfId="0" applyNumberFormat="1" applyFont="1" applyFill="1" applyBorder="1" applyAlignment="1">
      <alignment horizontal="center" textRotation="90" wrapText="1"/>
    </xf>
    <xf numFmtId="0" fontId="46" fillId="0" borderId="14" xfId="0" applyNumberFormat="1" applyFont="1" applyFill="1" applyBorder="1" applyAlignment="1">
      <alignment horizontal="center" textRotation="90" wrapText="1"/>
    </xf>
    <xf numFmtId="0" fontId="46" fillId="0" borderId="15" xfId="0" applyNumberFormat="1" applyFont="1" applyFill="1" applyBorder="1" applyAlignment="1">
      <alignment horizontal="center" textRotation="90" wrapText="1"/>
    </xf>
    <xf numFmtId="0" fontId="0" fillId="0" borderId="16" xfId="0" applyNumberFormat="1" applyBorder="1" applyAlignment="1">
      <alignment/>
    </xf>
    <xf numFmtId="0" fontId="2" fillId="33" borderId="16" xfId="46" applyNumberFormat="1" applyFont="1" applyFill="1" applyBorder="1" applyAlignment="1">
      <alignment/>
    </xf>
    <xf numFmtId="0" fontId="60" fillId="33" borderId="16" xfId="0" applyNumberFormat="1" applyFont="1" applyFill="1" applyBorder="1" applyAlignment="1">
      <alignment/>
    </xf>
    <xf numFmtId="0" fontId="60" fillId="0" borderId="16" xfId="0" applyNumberFormat="1" applyFont="1" applyFill="1" applyBorder="1" applyAlignment="1">
      <alignment/>
    </xf>
    <xf numFmtId="0" fontId="2" fillId="0" borderId="16" xfId="46" applyNumberFormat="1" applyFont="1" applyFill="1" applyBorder="1" applyAlignment="1">
      <alignment/>
    </xf>
    <xf numFmtId="0" fontId="2" fillId="0" borderId="16" xfId="54" applyNumberFormat="1" applyFont="1" applyFill="1" applyBorder="1">
      <alignment/>
      <protection/>
    </xf>
    <xf numFmtId="0" fontId="60" fillId="0" borderId="16" xfId="0" applyNumberFormat="1" applyFont="1" applyBorder="1" applyAlignment="1">
      <alignment/>
    </xf>
    <xf numFmtId="0" fontId="2" fillId="0" borderId="16" xfId="54" applyNumberFormat="1" applyFont="1" applyBorder="1">
      <alignment/>
      <protection/>
    </xf>
    <xf numFmtId="0" fontId="2" fillId="0" borderId="16" xfId="54" applyNumberFormat="1" applyFont="1" applyFill="1" applyBorder="1" applyAlignment="1">
      <alignment horizontal="center"/>
      <protection/>
    </xf>
    <xf numFmtId="0" fontId="2" fillId="33" borderId="16" xfId="54" applyNumberFormat="1" applyFont="1" applyFill="1" applyBorder="1" applyAlignment="1">
      <alignment horizontal="center"/>
      <protection/>
    </xf>
    <xf numFmtId="0" fontId="0" fillId="33" borderId="16" xfId="0" applyNumberFormat="1" applyFill="1" applyBorder="1" applyAlignment="1">
      <alignment/>
    </xf>
    <xf numFmtId="0" fontId="46" fillId="0" borderId="17" xfId="0" applyNumberFormat="1" applyFont="1" applyFill="1" applyBorder="1" applyAlignment="1">
      <alignment horizontal="center" textRotation="90" wrapText="1"/>
    </xf>
    <xf numFmtId="0" fontId="0" fillId="0" borderId="18" xfId="0" applyNumberFormat="1" applyBorder="1" applyAlignment="1">
      <alignment/>
    </xf>
    <xf numFmtId="0" fontId="2" fillId="33" borderId="18" xfId="46" applyNumberFormat="1" applyFont="1" applyFill="1" applyBorder="1" applyAlignment="1">
      <alignment/>
    </xf>
    <xf numFmtId="0" fontId="60" fillId="33" borderId="18" xfId="0" applyNumberFormat="1" applyFont="1" applyFill="1" applyBorder="1" applyAlignment="1">
      <alignment/>
    </xf>
    <xf numFmtId="0" fontId="60" fillId="0" borderId="18" xfId="0" applyNumberFormat="1" applyFont="1" applyFill="1" applyBorder="1" applyAlignment="1">
      <alignment/>
    </xf>
    <xf numFmtId="0" fontId="2" fillId="0" borderId="18" xfId="46" applyNumberFormat="1" applyFont="1" applyFill="1" applyBorder="1" applyAlignment="1">
      <alignment/>
    </xf>
    <xf numFmtId="0" fontId="2" fillId="0" borderId="18" xfId="54" applyNumberFormat="1" applyFont="1" applyFill="1" applyBorder="1">
      <alignment/>
      <protection/>
    </xf>
    <xf numFmtId="0" fontId="60" fillId="0" borderId="18" xfId="0" applyNumberFormat="1" applyFont="1" applyBorder="1" applyAlignment="1">
      <alignment/>
    </xf>
    <xf numFmtId="0" fontId="2" fillId="0" borderId="18" xfId="54" applyNumberFormat="1" applyFont="1" applyBorder="1">
      <alignment/>
      <protection/>
    </xf>
    <xf numFmtId="0" fontId="2" fillId="0" borderId="18" xfId="54" applyNumberFormat="1" applyFont="1" applyFill="1" applyBorder="1" applyAlignment="1">
      <alignment horizontal="center"/>
      <protection/>
    </xf>
    <xf numFmtId="0" fontId="2" fillId="33" borderId="18" xfId="54" applyNumberFormat="1" applyFont="1" applyFill="1" applyBorder="1" applyAlignment="1">
      <alignment horizontal="center"/>
      <protection/>
    </xf>
    <xf numFmtId="0" fontId="0" fillId="33" borderId="18" xfId="0" applyNumberFormat="1" applyFill="1" applyBorder="1" applyAlignment="1">
      <alignment/>
    </xf>
    <xf numFmtId="0" fontId="46" fillId="0" borderId="19" xfId="0" applyNumberFormat="1" applyFont="1" applyFill="1" applyBorder="1" applyAlignment="1">
      <alignment horizontal="center" textRotation="90" wrapText="1"/>
    </xf>
    <xf numFmtId="0" fontId="46" fillId="0" borderId="20" xfId="0" applyNumberFormat="1" applyFont="1" applyFill="1" applyBorder="1" applyAlignment="1">
      <alignment horizontal="center" textRotation="90" wrapText="1"/>
    </xf>
    <xf numFmtId="0" fontId="46" fillId="0" borderId="21" xfId="0" applyNumberFormat="1" applyFont="1" applyFill="1" applyBorder="1" applyAlignment="1">
      <alignment horizontal="center" textRotation="90" wrapText="1"/>
    </xf>
    <xf numFmtId="0" fontId="2" fillId="33" borderId="16" xfId="54" applyNumberFormat="1" applyFont="1" applyFill="1" applyBorder="1">
      <alignment/>
      <protection/>
    </xf>
    <xf numFmtId="0" fontId="60" fillId="33" borderId="16" xfId="0" applyNumberFormat="1" applyFont="1" applyFill="1" applyBorder="1" applyAlignment="1">
      <alignment horizontal="center"/>
    </xf>
    <xf numFmtId="0" fontId="60" fillId="0" borderId="16" xfId="0" applyNumberFormat="1" applyFont="1" applyFill="1" applyBorder="1" applyAlignment="1">
      <alignment horizontal="center"/>
    </xf>
    <xf numFmtId="0" fontId="2" fillId="0" borderId="16" xfId="54" applyFont="1" applyFill="1" applyBorder="1" applyAlignment="1">
      <alignment/>
      <protection/>
    </xf>
    <xf numFmtId="0" fontId="2" fillId="33" borderId="18" xfId="54" applyNumberFormat="1" applyFont="1" applyFill="1" applyBorder="1">
      <alignment/>
      <protection/>
    </xf>
    <xf numFmtId="0" fontId="60" fillId="33" borderId="18" xfId="0" applyNumberFormat="1" applyFont="1" applyFill="1" applyBorder="1" applyAlignment="1">
      <alignment horizontal="center"/>
    </xf>
    <xf numFmtId="0" fontId="60" fillId="0" borderId="18" xfId="0" applyNumberFormat="1" applyFont="1" applyFill="1" applyBorder="1" applyAlignment="1">
      <alignment horizontal="center"/>
    </xf>
    <xf numFmtId="0" fontId="2" fillId="0" borderId="18" xfId="54" applyFont="1" applyFill="1" applyBorder="1" applyAlignment="1">
      <alignment/>
      <protection/>
    </xf>
    <xf numFmtId="0" fontId="2" fillId="0" borderId="18" xfId="54" applyFont="1" applyFill="1" applyBorder="1" applyAlignment="1">
      <alignment horizontal="center"/>
      <protection/>
    </xf>
    <xf numFmtId="0" fontId="2" fillId="33" borderId="0" xfId="54" applyFill="1">
      <alignment/>
      <protection/>
    </xf>
    <xf numFmtId="0" fontId="60" fillId="33" borderId="22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67" fillId="9" borderId="23" xfId="0" applyFont="1" applyFill="1" applyBorder="1" applyAlignment="1">
      <alignment horizontal="center"/>
    </xf>
    <xf numFmtId="0" fontId="5" fillId="9" borderId="23" xfId="54" applyFont="1" applyFill="1" applyBorder="1" applyAlignment="1">
      <alignment horizontal="center"/>
      <protection/>
    </xf>
    <xf numFmtId="0" fontId="5" fillId="15" borderId="23" xfId="54" applyFont="1" applyFill="1" applyBorder="1" applyAlignment="1">
      <alignment horizontal="center"/>
      <protection/>
    </xf>
    <xf numFmtId="0" fontId="67" fillId="9" borderId="24" xfId="0" applyFont="1" applyFill="1" applyBorder="1" applyAlignment="1">
      <alignment horizontal="center"/>
    </xf>
    <xf numFmtId="0" fontId="46" fillId="10" borderId="0" xfId="0" applyNumberFormat="1" applyFont="1" applyFill="1" applyBorder="1" applyAlignment="1">
      <alignment horizontal="center" textRotation="90" wrapText="1"/>
    </xf>
    <xf numFmtId="0" fontId="0" fillId="10" borderId="0" xfId="0" applyNumberFormat="1" applyFill="1" applyAlignment="1">
      <alignment/>
    </xf>
    <xf numFmtId="0" fontId="2" fillId="16" borderId="0" xfId="54" applyNumberFormat="1" applyFont="1" applyFill="1">
      <alignment/>
      <protection/>
    </xf>
    <xf numFmtId="0" fontId="2" fillId="16" borderId="0" xfId="54" applyNumberFormat="1" applyFont="1" applyFill="1" applyBorder="1">
      <alignment/>
      <protection/>
    </xf>
    <xf numFmtId="0" fontId="46" fillId="10" borderId="25" xfId="0" applyNumberFormat="1" applyFont="1" applyFill="1" applyBorder="1" applyAlignment="1">
      <alignment horizontal="center" textRotation="90" wrapText="1"/>
    </xf>
    <xf numFmtId="0" fontId="67" fillId="9" borderId="26" xfId="0" applyFont="1" applyFill="1" applyBorder="1" applyAlignment="1">
      <alignment horizontal="center"/>
    </xf>
    <xf numFmtId="0" fontId="46" fillId="0" borderId="0" xfId="0" applyFont="1" applyAlignment="1">
      <alignment textRotation="90" wrapText="1"/>
    </xf>
    <xf numFmtId="0" fontId="64" fillId="33" borderId="0" xfId="0" applyFont="1" applyFill="1" applyBorder="1" applyAlignment="1">
      <alignment/>
    </xf>
    <xf numFmtId="0" fontId="46" fillId="0" borderId="27" xfId="0" applyFont="1" applyBorder="1" applyAlignment="1">
      <alignment/>
    </xf>
    <xf numFmtId="0" fontId="46" fillId="0" borderId="0" xfId="0" applyFont="1" applyBorder="1" applyAlignment="1">
      <alignment/>
    </xf>
    <xf numFmtId="0" fontId="62" fillId="0" borderId="0" xfId="0" applyFont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Border="1" applyAlignment="1">
      <alignment/>
    </xf>
    <xf numFmtId="0" fontId="62" fillId="33" borderId="0" xfId="0" applyFont="1" applyFill="1" applyAlignment="1">
      <alignment/>
    </xf>
    <xf numFmtId="0" fontId="64" fillId="33" borderId="0" xfId="54" applyFont="1" applyFill="1">
      <alignment/>
      <protection/>
    </xf>
    <xf numFmtId="0" fontId="64" fillId="0" borderId="0" xfId="54" applyFont="1" applyFill="1">
      <alignment/>
      <protection/>
    </xf>
    <xf numFmtId="44" fontId="64" fillId="0" borderId="0" xfId="46" applyFont="1" applyFill="1" applyAlignment="1">
      <alignment/>
    </xf>
    <xf numFmtId="44" fontId="64" fillId="33" borderId="0" xfId="46" applyFont="1" applyFill="1" applyAlignment="1">
      <alignment/>
    </xf>
    <xf numFmtId="0" fontId="64" fillId="0" borderId="0" xfId="54" applyFont="1">
      <alignment/>
      <protection/>
    </xf>
    <xf numFmtId="0" fontId="64" fillId="33" borderId="0" xfId="54" applyFont="1" applyFill="1" applyBorder="1">
      <alignment/>
      <protection/>
    </xf>
    <xf numFmtId="0" fontId="64" fillId="0" borderId="0" xfId="54" applyFont="1" applyFill="1" applyBorder="1">
      <alignment/>
      <protection/>
    </xf>
    <xf numFmtId="44" fontId="64" fillId="0" borderId="0" xfId="54" applyNumberFormat="1" applyFont="1" applyFill="1">
      <alignment/>
      <protection/>
    </xf>
    <xf numFmtId="0" fontId="64" fillId="0" borderId="0" xfId="54" applyFont="1" applyBorder="1">
      <alignment/>
      <protection/>
    </xf>
    <xf numFmtId="0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5" fillId="9" borderId="0" xfId="54" applyFont="1" applyFill="1" applyBorder="1" applyAlignment="1">
      <alignment horizontal="center"/>
      <protection/>
    </xf>
    <xf numFmtId="2" fontId="0" fillId="0" borderId="11" xfId="0" applyNumberFormat="1" applyBorder="1" applyAlignment="1">
      <alignment/>
    </xf>
    <xf numFmtId="0" fontId="2" fillId="0" borderId="28" xfId="54" applyNumberFormat="1" applyFont="1" applyFill="1" applyBorder="1">
      <alignment/>
      <protection/>
    </xf>
    <xf numFmtId="0" fontId="68" fillId="10" borderId="13" xfId="0" applyFont="1" applyFill="1" applyBorder="1" applyAlignment="1">
      <alignment horizontal="center" textRotation="90" wrapText="1"/>
    </xf>
    <xf numFmtId="0" fontId="68" fillId="9" borderId="26" xfId="0" applyFont="1" applyFill="1" applyBorder="1" applyAlignment="1">
      <alignment horizontal="center" textRotation="90" wrapText="1"/>
    </xf>
    <xf numFmtId="0" fontId="0" fillId="0" borderId="29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2" fillId="16" borderId="29" xfId="54" applyNumberFormat="1" applyFont="1" applyFill="1" applyBorder="1">
      <alignment/>
      <protection/>
    </xf>
    <xf numFmtId="0" fontId="5" fillId="9" borderId="29" xfId="54" applyFont="1" applyFill="1" applyBorder="1" applyAlignment="1">
      <alignment horizontal="center"/>
      <protection/>
    </xf>
    <xf numFmtId="2" fontId="69" fillId="0" borderId="31" xfId="0" applyNumberFormat="1" applyFont="1" applyBorder="1" applyAlignment="1">
      <alignment horizontal="center" wrapText="1"/>
    </xf>
    <xf numFmtId="2" fontId="69" fillId="0" borderId="32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14" fontId="59" fillId="0" borderId="0" xfId="0" applyNumberFormat="1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textRotation="90"/>
    </xf>
    <xf numFmtId="0" fontId="46" fillId="0" borderId="0" xfId="0" applyFont="1" applyFill="1" applyBorder="1" applyAlignment="1">
      <alignment horizontal="center" textRotation="90"/>
    </xf>
    <xf numFmtId="0" fontId="60" fillId="0" borderId="0" xfId="0" applyFont="1" applyBorder="1" applyAlignment="1">
      <alignment/>
    </xf>
    <xf numFmtId="0" fontId="2" fillId="0" borderId="0" xfId="55" applyFont="1" applyFill="1">
      <alignment/>
      <protection/>
    </xf>
    <xf numFmtId="0" fontId="3" fillId="0" borderId="0" xfId="54" applyFont="1" applyFill="1" applyBorder="1">
      <alignment/>
      <protection/>
    </xf>
    <xf numFmtId="0" fontId="3" fillId="0" borderId="0" xfId="63" applyNumberFormat="1" applyFont="1" applyFill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3" fillId="0" borderId="0" xfId="63" applyNumberFormat="1" applyFont="1" applyFill="1" applyAlignment="1">
      <alignment/>
    </xf>
    <xf numFmtId="0" fontId="3" fillId="0" borderId="0" xfId="54" applyFont="1" applyFill="1">
      <alignment/>
      <protection/>
    </xf>
    <xf numFmtId="0" fontId="2" fillId="0" borderId="0" xfId="54" applyFont="1" applyFill="1">
      <alignment/>
      <protection/>
    </xf>
    <xf numFmtId="0" fontId="60" fillId="0" borderId="0" xfId="0" applyFont="1" applyFill="1" applyBorder="1" applyAlignment="1">
      <alignment/>
    </xf>
    <xf numFmtId="3" fontId="3" fillId="0" borderId="0" xfId="54" applyNumberFormat="1" applyFont="1" applyFill="1" applyBorder="1" applyAlignment="1">
      <alignment horizontal="center"/>
      <protection/>
    </xf>
    <xf numFmtId="0" fontId="3" fillId="0" borderId="0" xfId="46" applyNumberFormat="1" applyFont="1" applyFill="1" applyAlignment="1">
      <alignment horizontal="center"/>
    </xf>
    <xf numFmtId="0" fontId="2" fillId="0" borderId="0" xfId="55" applyFont="1" applyFill="1" applyAlignment="1">
      <alignment horizontal="center"/>
      <protection/>
    </xf>
    <xf numFmtId="0" fontId="60" fillId="0" borderId="0" xfId="0" applyFont="1" applyBorder="1" applyAlignment="1">
      <alignment horizontal="center"/>
    </xf>
    <xf numFmtId="0" fontId="3" fillId="0" borderId="0" xfId="54" applyFont="1" applyFill="1" applyBorder="1" applyAlignment="1">
      <alignment horizontal="center"/>
      <protection/>
    </xf>
    <xf numFmtId="0" fontId="2" fillId="0" borderId="0" xfId="54" applyFont="1" applyFill="1" applyAlignment="1">
      <alignment horizontal="center"/>
      <protection/>
    </xf>
    <xf numFmtId="44" fontId="2" fillId="0" borderId="33" xfId="54" applyNumberFormat="1" applyFont="1" applyFill="1" applyBorder="1">
      <alignment/>
      <protection/>
    </xf>
    <xf numFmtId="0" fontId="3" fillId="0" borderId="0" xfId="54" applyFont="1" applyFill="1" applyAlignment="1">
      <alignment horizontal="center"/>
      <protection/>
    </xf>
    <xf numFmtId="0" fontId="2" fillId="35" borderId="0" xfId="55" applyFont="1" applyFill="1" applyAlignment="1">
      <alignment horizontal="center"/>
      <protection/>
    </xf>
    <xf numFmtId="44" fontId="2" fillId="0" borderId="33" xfId="65" applyFont="1" applyFill="1" applyBorder="1" applyAlignment="1">
      <alignment/>
    </xf>
    <xf numFmtId="44" fontId="2" fillId="0" borderId="0" xfId="65" applyFont="1" applyFill="1" applyBorder="1" applyAlignment="1">
      <alignment/>
    </xf>
    <xf numFmtId="44" fontId="2" fillId="0" borderId="0" xfId="46" applyFont="1" applyFill="1" applyAlignment="1">
      <alignment/>
    </xf>
    <xf numFmtId="0" fontId="6" fillId="0" borderId="0" xfId="54" applyFont="1" applyFill="1">
      <alignment/>
      <protection/>
    </xf>
    <xf numFmtId="44" fontId="6" fillId="0" borderId="0" xfId="54" applyNumberFormat="1" applyFont="1" applyFill="1">
      <alignment/>
      <protection/>
    </xf>
    <xf numFmtId="44" fontId="2" fillId="0" borderId="0" xfId="54" applyNumberFormat="1" applyFont="1" applyFill="1">
      <alignment/>
      <protection/>
    </xf>
    <xf numFmtId="1" fontId="3" fillId="0" borderId="0" xfId="54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55" applyFont="1" applyFill="1">
      <alignment/>
      <protection/>
    </xf>
    <xf numFmtId="0" fontId="60" fillId="0" borderId="0" xfId="0" applyFont="1" applyBorder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14" fontId="59" fillId="0" borderId="0" xfId="0" applyNumberFormat="1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textRotation="90"/>
    </xf>
    <xf numFmtId="0" fontId="46" fillId="0" borderId="0" xfId="0" applyFont="1" applyFill="1" applyBorder="1" applyAlignment="1">
      <alignment horizontal="center" textRotation="90"/>
    </xf>
    <xf numFmtId="0" fontId="60" fillId="0" borderId="0" xfId="0" applyFont="1" applyBorder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35" borderId="0" xfId="0" applyFont="1" applyFill="1" applyBorder="1" applyAlignment="1">
      <alignment/>
    </xf>
    <xf numFmtId="14" fontId="59" fillId="0" borderId="0" xfId="0" applyNumberFormat="1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textRotation="90"/>
    </xf>
    <xf numFmtId="0" fontId="46" fillId="0" borderId="0" xfId="0" applyFont="1" applyFill="1" applyBorder="1" applyAlignment="1">
      <alignment horizontal="center" textRotation="90"/>
    </xf>
    <xf numFmtId="0" fontId="60" fillId="0" borderId="0" xfId="0" applyFont="1" applyBorder="1" applyAlignment="1">
      <alignment/>
    </xf>
    <xf numFmtId="0" fontId="2" fillId="33" borderId="0" xfId="55" applyFont="1" applyFill="1">
      <alignment/>
      <protection/>
    </xf>
    <xf numFmtId="0" fontId="60" fillId="33" borderId="0" xfId="0" applyFont="1" applyFill="1" applyBorder="1" applyAlignment="1">
      <alignment/>
    </xf>
    <xf numFmtId="0" fontId="2" fillId="33" borderId="0" xfId="55" applyFont="1" applyFill="1" applyAlignment="1">
      <alignment horizontal="center"/>
      <protection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55" applyFont="1" applyFill="1">
      <alignment/>
      <protection/>
    </xf>
    <xf numFmtId="0" fontId="60" fillId="0" borderId="0" xfId="0" applyFont="1" applyFill="1" applyBorder="1" applyAlignment="1">
      <alignment/>
    </xf>
    <xf numFmtId="0" fontId="2" fillId="0" borderId="0" xfId="55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3" fillId="0" borderId="0" xfId="54" applyFont="1" applyFill="1" applyBorder="1">
      <alignment/>
      <protection/>
    </xf>
    <xf numFmtId="0" fontId="3" fillId="0" borderId="0" xfId="63" applyNumberFormat="1" applyFont="1" applyFill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2" fillId="0" borderId="0" xfId="55" applyFont="1">
      <alignment/>
      <protection/>
    </xf>
    <xf numFmtId="0" fontId="3" fillId="33" borderId="0" xfId="54" applyFont="1" applyFill="1" applyBorder="1">
      <alignment/>
      <protection/>
    </xf>
    <xf numFmtId="44" fontId="3" fillId="33" borderId="0" xfId="54" applyNumberFormat="1" applyFont="1" applyFill="1">
      <alignment/>
      <protection/>
    </xf>
    <xf numFmtId="44" fontId="2" fillId="0" borderId="0" xfId="54" applyNumberFormat="1" applyFont="1" applyFill="1">
      <alignment/>
      <protection/>
    </xf>
    <xf numFmtId="0" fontId="2" fillId="0" borderId="0" xfId="54" applyFont="1" applyFill="1">
      <alignment/>
      <protection/>
    </xf>
    <xf numFmtId="44" fontId="2" fillId="0" borderId="0" xfId="46" applyFont="1" applyFill="1" applyAlignment="1">
      <alignment/>
    </xf>
    <xf numFmtId="0" fontId="60" fillId="33" borderId="0" xfId="0" applyFont="1" applyFill="1" applyBorder="1" applyAlignment="1">
      <alignment horizontal="center"/>
    </xf>
    <xf numFmtId="44" fontId="3" fillId="0" borderId="0" xfId="54" applyNumberFormat="1" applyFont="1" applyFill="1">
      <alignment/>
      <protection/>
    </xf>
    <xf numFmtId="0" fontId="2" fillId="0" borderId="0" xfId="55" applyFont="1" applyAlignment="1">
      <alignment horizontal="center"/>
      <protection/>
    </xf>
    <xf numFmtId="44" fontId="2" fillId="0" borderId="0" xfId="54" applyNumberFormat="1" applyFont="1" applyFill="1" applyBorder="1">
      <alignment/>
      <protection/>
    </xf>
    <xf numFmtId="0" fontId="3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2" fillId="0" borderId="0" xfId="54" applyFont="1" applyFill="1" applyAlignment="1">
      <alignment horizontal="center"/>
      <protection/>
    </xf>
    <xf numFmtId="44" fontId="2" fillId="0" borderId="0" xfId="65" applyFont="1" applyFill="1" applyAlignment="1">
      <alignment/>
    </xf>
    <xf numFmtId="0" fontId="3" fillId="0" borderId="0" xfId="63" applyNumberFormat="1" applyFont="1" applyFill="1" applyAlignment="1">
      <alignment/>
    </xf>
    <xf numFmtId="14" fontId="59" fillId="0" borderId="0" xfId="0" applyNumberFormat="1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textRotation="90"/>
    </xf>
    <xf numFmtId="0" fontId="46" fillId="0" borderId="0" xfId="0" applyFont="1" applyFill="1" applyBorder="1" applyAlignment="1">
      <alignment horizontal="center" textRotation="90"/>
    </xf>
    <xf numFmtId="0" fontId="60" fillId="0" borderId="0" xfId="0" applyFont="1" applyBorder="1" applyAlignment="1">
      <alignment/>
    </xf>
    <xf numFmtId="0" fontId="2" fillId="0" borderId="0" xfId="55" applyFont="1" applyFill="1">
      <alignment/>
      <protection/>
    </xf>
    <xf numFmtId="0" fontId="3" fillId="0" borderId="0" xfId="54" applyFont="1" applyFill="1" applyBorder="1">
      <alignment/>
      <protection/>
    </xf>
    <xf numFmtId="0" fontId="3" fillId="0" borderId="0" xfId="63" applyNumberFormat="1" applyFont="1" applyFill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3" fillId="0" borderId="0" xfId="54" applyFont="1" applyFill="1">
      <alignment/>
      <protection/>
    </xf>
    <xf numFmtId="0" fontId="2" fillId="0" borderId="0" xfId="54" applyFont="1" applyFill="1">
      <alignment/>
      <protection/>
    </xf>
    <xf numFmtId="0" fontId="60" fillId="0" borderId="0" xfId="0" applyFont="1" applyFill="1" applyBorder="1" applyAlignment="1">
      <alignment/>
    </xf>
    <xf numFmtId="0" fontId="2" fillId="33" borderId="0" xfId="55" applyFont="1" applyFill="1">
      <alignment/>
      <protection/>
    </xf>
    <xf numFmtId="3" fontId="3" fillId="33" borderId="0" xfId="54" applyNumberFormat="1" applyFont="1" applyFill="1" applyBorder="1" applyAlignment="1">
      <alignment horizontal="left"/>
      <protection/>
    </xf>
    <xf numFmtId="0" fontId="3" fillId="33" borderId="0" xfId="46" applyNumberFormat="1" applyFont="1" applyFill="1" applyAlignment="1">
      <alignment horizontal="center"/>
    </xf>
    <xf numFmtId="0" fontId="60" fillId="33" borderId="0" xfId="0" applyFont="1" applyFill="1" applyBorder="1" applyAlignment="1">
      <alignment/>
    </xf>
    <xf numFmtId="0" fontId="60" fillId="33" borderId="0" xfId="0" applyFont="1" applyFill="1" applyBorder="1" applyAlignment="1">
      <alignment horizontal="center"/>
    </xf>
    <xf numFmtId="0" fontId="3" fillId="33" borderId="0" xfId="54" applyFont="1" applyFill="1" applyBorder="1">
      <alignment/>
      <protection/>
    </xf>
    <xf numFmtId="0" fontId="3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2" fillId="0" borderId="0" xfId="54" applyFont="1" applyFill="1" applyAlignment="1">
      <alignment horizontal="center"/>
      <protection/>
    </xf>
    <xf numFmtId="44" fontId="2" fillId="0" borderId="33" xfId="54" applyNumberFormat="1" applyFont="1" applyFill="1" applyBorder="1">
      <alignment/>
      <protection/>
    </xf>
    <xf numFmtId="0" fontId="3" fillId="33" borderId="0" xfId="54" applyFont="1" applyFill="1" applyAlignment="1">
      <alignment horizontal="center"/>
      <protection/>
    </xf>
    <xf numFmtId="44" fontId="2" fillId="0" borderId="33" xfId="65" applyFont="1" applyFill="1" applyBorder="1" applyAlignment="1">
      <alignment/>
    </xf>
    <xf numFmtId="0" fontId="2" fillId="33" borderId="0" xfId="55" applyFont="1" applyFill="1" applyAlignment="1">
      <alignment horizontal="center"/>
      <protection/>
    </xf>
    <xf numFmtId="0" fontId="3" fillId="0" borderId="0" xfId="54" applyFont="1" applyFill="1" applyAlignment="1">
      <alignment horizontal="center"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44" fontId="2" fillId="0" borderId="0" xfId="65" applyFont="1" applyFill="1" applyBorder="1" applyAlignment="1">
      <alignment/>
    </xf>
    <xf numFmtId="0" fontId="3" fillId="0" borderId="0" xfId="46" applyNumberFormat="1" applyFont="1" applyFill="1" applyAlignment="1">
      <alignment horizontal="center"/>
    </xf>
    <xf numFmtId="0" fontId="60" fillId="33" borderId="0" xfId="0" applyFont="1" applyFill="1" applyBorder="1" applyAlignment="1">
      <alignment horizontal="right"/>
    </xf>
    <xf numFmtId="0" fontId="60" fillId="0" borderId="0" xfId="0" applyFont="1" applyBorder="1" applyAlignment="1">
      <alignment horizontal="center"/>
    </xf>
    <xf numFmtId="44" fontId="2" fillId="0" borderId="0" xfId="46" applyFont="1" applyFill="1" applyAlignment="1">
      <alignment/>
    </xf>
    <xf numFmtId="0" fontId="6" fillId="0" borderId="0" xfId="54" applyFont="1" applyFill="1">
      <alignment/>
      <protection/>
    </xf>
    <xf numFmtId="44" fontId="6" fillId="0" borderId="0" xfId="54" applyNumberFormat="1" applyFont="1" applyFill="1">
      <alignment/>
      <protection/>
    </xf>
    <xf numFmtId="44" fontId="2" fillId="0" borderId="0" xfId="54" applyNumberFormat="1" applyFont="1" applyFill="1">
      <alignment/>
      <protection/>
    </xf>
    <xf numFmtId="1" fontId="3" fillId="0" borderId="0" xfId="54" applyNumberFormat="1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6" fillId="0" borderId="0" xfId="0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/>
    </xf>
    <xf numFmtId="0" fontId="3" fillId="0" borderId="0" xfId="63" applyNumberFormat="1" applyFont="1" applyFill="1" applyAlignment="1">
      <alignment horizontal="center" vertical="center"/>
    </xf>
    <xf numFmtId="0" fontId="3" fillId="37" borderId="0" xfId="54" applyFont="1" applyFill="1" applyAlignment="1">
      <alignment horizontal="center" vertical="center"/>
      <protection/>
    </xf>
    <xf numFmtId="0" fontId="3" fillId="33" borderId="0" xfId="54" applyFont="1" applyFill="1" applyAlignment="1">
      <alignment horizontal="center" vertical="center"/>
      <protection/>
    </xf>
    <xf numFmtId="0" fontId="3" fillId="33" borderId="0" xfId="46" applyNumberFormat="1" applyFont="1" applyFill="1" applyAlignment="1">
      <alignment horizontal="center" vertical="center"/>
    </xf>
    <xf numFmtId="0" fontId="3" fillId="0" borderId="0" xfId="54" applyFont="1" applyFill="1" applyAlignment="1">
      <alignment horizontal="center" vertical="center"/>
      <protection/>
    </xf>
    <xf numFmtId="0" fontId="60" fillId="33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0" fillId="37" borderId="0" xfId="0" applyFont="1" applyFill="1" applyAlignment="1">
      <alignment horizontal="center" vertical="center"/>
    </xf>
    <xf numFmtId="0" fontId="60" fillId="37" borderId="0" xfId="0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54" applyFont="1" applyFill="1" applyAlignment="1">
      <alignment horizont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3" fillId="0" borderId="0" xfId="54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center" vertical="center" wrapText="1"/>
      <protection/>
    </xf>
    <xf numFmtId="0" fontId="2" fillId="0" borderId="0" xfId="54" applyFont="1" applyFill="1" applyAlignment="1">
      <alignment horizontal="center"/>
      <protection/>
    </xf>
    <xf numFmtId="0" fontId="46" fillId="0" borderId="34" xfId="0" applyNumberFormat="1" applyFont="1" applyFill="1" applyBorder="1" applyAlignment="1">
      <alignment horizontal="center" textRotation="90" wrapText="1"/>
    </xf>
    <xf numFmtId="0" fontId="46" fillId="0" borderId="35" xfId="0" applyNumberFormat="1" applyFont="1" applyFill="1" applyBorder="1" applyAlignment="1">
      <alignment horizontal="center" textRotation="90" wrapText="1"/>
    </xf>
    <xf numFmtId="0" fontId="71" fillId="0" borderId="31" xfId="0" applyNumberFormat="1" applyFont="1" applyBorder="1" applyAlignment="1">
      <alignment horizontal="center" vertical="center"/>
    </xf>
    <xf numFmtId="0" fontId="71" fillId="0" borderId="32" xfId="0" applyNumberFormat="1" applyFont="1" applyBorder="1" applyAlignment="1">
      <alignment horizontal="center" vertical="center"/>
    </xf>
    <xf numFmtId="0" fontId="71" fillId="0" borderId="36" xfId="0" applyNumberFormat="1" applyFont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center" textRotation="90" wrapText="1"/>
    </xf>
    <xf numFmtId="0" fontId="46" fillId="0" borderId="11" xfId="0" applyNumberFormat="1" applyFont="1" applyFill="1" applyBorder="1" applyAlignment="1">
      <alignment horizontal="center" textRotation="90" wrapText="1"/>
    </xf>
    <xf numFmtId="0" fontId="46" fillId="0" borderId="37" xfId="0" applyNumberFormat="1" applyFont="1" applyFill="1" applyBorder="1" applyAlignment="1">
      <alignment horizontal="center" textRotation="90" wrapText="1"/>
    </xf>
    <xf numFmtId="2" fontId="72" fillId="36" borderId="31" xfId="0" applyNumberFormat="1" applyFont="1" applyFill="1" applyBorder="1" applyAlignment="1">
      <alignment horizontal="center" wrapText="1"/>
    </xf>
    <xf numFmtId="2" fontId="72" fillId="36" borderId="36" xfId="0" applyNumberFormat="1" applyFont="1" applyFill="1" applyBorder="1" applyAlignment="1">
      <alignment horizontal="center" wrapText="1"/>
    </xf>
    <xf numFmtId="2" fontId="68" fillId="36" borderId="0" xfId="0" applyNumberFormat="1" applyFont="1" applyFill="1" applyBorder="1" applyAlignment="1">
      <alignment horizontal="center" vertical="center"/>
    </xf>
    <xf numFmtId="2" fontId="68" fillId="36" borderId="11" xfId="0" applyNumberFormat="1" applyFont="1" applyFill="1" applyBorder="1" applyAlignment="1">
      <alignment horizontal="center" vertical="center"/>
    </xf>
    <xf numFmtId="0" fontId="46" fillId="0" borderId="38" xfId="0" applyNumberFormat="1" applyFont="1" applyFill="1" applyBorder="1" applyAlignment="1">
      <alignment horizontal="center" textRotation="90" wrapText="1"/>
    </xf>
    <xf numFmtId="0" fontId="46" fillId="0" borderId="10" xfId="0" applyNumberFormat="1" applyFont="1" applyFill="1" applyBorder="1" applyAlignment="1">
      <alignment horizontal="center" textRotation="90" wrapText="1"/>
    </xf>
    <xf numFmtId="0" fontId="62" fillId="0" borderId="0" xfId="0" applyFont="1" applyBorder="1" applyAlignment="1">
      <alignment horizontal="center"/>
    </xf>
    <xf numFmtId="0" fontId="46" fillId="0" borderId="39" xfId="0" applyNumberFormat="1" applyFont="1" applyFill="1" applyBorder="1" applyAlignment="1">
      <alignment horizontal="center" textRotation="90" wrapText="1"/>
    </xf>
    <xf numFmtId="0" fontId="0" fillId="0" borderId="0" xfId="0" applyAlignment="1">
      <alignment horizontal="center" vertical="center"/>
    </xf>
    <xf numFmtId="0" fontId="2" fillId="0" borderId="0" xfId="54" applyFont="1" applyFill="1" applyAlignment="1">
      <alignment horizont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Standard 3 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ährung 2" xfId="65"/>
    <cellStyle name="Währung 3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5.00390625" style="237" customWidth="1"/>
    <col min="2" max="2" width="19.28125" style="237" bestFit="1" customWidth="1"/>
    <col min="3" max="3" width="9.00390625" style="238" customWidth="1"/>
    <col min="4" max="4" width="43.140625" style="237" bestFit="1" customWidth="1"/>
    <col min="5" max="5" width="14.421875" style="237" bestFit="1" customWidth="1"/>
    <col min="6" max="6" width="14.7109375" style="238" customWidth="1"/>
    <col min="7" max="7" width="9.8515625" style="237" bestFit="1" customWidth="1"/>
    <col min="8" max="8" width="8.8515625" style="237" customWidth="1"/>
    <col min="9" max="10" width="6.7109375" style="237" customWidth="1"/>
    <col min="11" max="11" width="13.8515625" style="237" customWidth="1"/>
    <col min="12" max="16384" width="11.421875" style="237" customWidth="1"/>
  </cols>
  <sheetData>
    <row r="1" spans="1:5" ht="23.25">
      <c r="A1" s="234" t="s">
        <v>529</v>
      </c>
      <c r="B1" s="235"/>
      <c r="C1" s="236"/>
      <c r="E1" s="237" t="s">
        <v>297</v>
      </c>
    </row>
    <row r="2" spans="1:11" ht="25.5">
      <c r="A2" s="341" t="s">
        <v>304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s="243" customFormat="1" ht="100.5">
      <c r="A3" s="239" t="s">
        <v>268</v>
      </c>
      <c r="B3" s="240" t="s">
        <v>293</v>
      </c>
      <c r="C3" s="241" t="s">
        <v>139</v>
      </c>
      <c r="D3" s="239" t="s">
        <v>0</v>
      </c>
      <c r="E3" s="239" t="s">
        <v>1</v>
      </c>
      <c r="F3" s="241" t="s">
        <v>353</v>
      </c>
      <c r="G3" s="241" t="s">
        <v>354</v>
      </c>
      <c r="H3" s="241" t="s">
        <v>286</v>
      </c>
      <c r="I3" s="241" t="s">
        <v>292</v>
      </c>
      <c r="J3" s="242" t="s">
        <v>138</v>
      </c>
      <c r="K3" s="242" t="s">
        <v>291</v>
      </c>
    </row>
    <row r="4" spans="1:10" s="244" customFormat="1" ht="13.5">
      <c r="A4" s="244" t="s">
        <v>2</v>
      </c>
      <c r="C4" s="245">
        <v>19</v>
      </c>
      <c r="D4" s="244" t="s">
        <v>9</v>
      </c>
      <c r="E4" s="244" t="s">
        <v>7</v>
      </c>
      <c r="F4" s="245">
        <v>75</v>
      </c>
      <c r="G4" s="244">
        <v>1.5</v>
      </c>
      <c r="J4" s="340">
        <v>4</v>
      </c>
    </row>
    <row r="5" spans="1:10" s="244" customFormat="1" ht="13.5">
      <c r="A5" s="244" t="s">
        <v>2</v>
      </c>
      <c r="C5" s="245">
        <v>2</v>
      </c>
      <c r="D5" s="244" t="s">
        <v>9</v>
      </c>
      <c r="E5" s="244" t="s">
        <v>7</v>
      </c>
      <c r="F5" s="245">
        <v>100</v>
      </c>
      <c r="G5" s="244">
        <v>1.5</v>
      </c>
      <c r="J5" s="191"/>
    </row>
    <row r="6" spans="1:10" s="244" customFormat="1" ht="13.5">
      <c r="A6" s="244" t="s">
        <v>2</v>
      </c>
      <c r="C6" s="245">
        <v>35</v>
      </c>
      <c r="D6" s="244" t="s">
        <v>9</v>
      </c>
      <c r="E6" s="244" t="s">
        <v>7</v>
      </c>
      <c r="F6" s="245">
        <v>150</v>
      </c>
      <c r="G6" s="244">
        <v>1.5</v>
      </c>
      <c r="J6" s="191"/>
    </row>
    <row r="7" spans="1:10" s="244" customFormat="1" ht="13.5">
      <c r="A7" s="244" t="s">
        <v>2</v>
      </c>
      <c r="C7" s="245">
        <v>60</v>
      </c>
      <c r="D7" s="244" t="s">
        <v>9</v>
      </c>
      <c r="E7" s="244" t="s">
        <v>7</v>
      </c>
      <c r="F7" s="245">
        <v>300</v>
      </c>
      <c r="G7" s="244">
        <v>1.5</v>
      </c>
      <c r="J7" s="191"/>
    </row>
    <row r="8" spans="1:10" s="244" customFormat="1" ht="13.5">
      <c r="A8" s="244" t="s">
        <v>2</v>
      </c>
      <c r="C8" s="245">
        <v>30</v>
      </c>
      <c r="D8" s="244" t="s">
        <v>6</v>
      </c>
      <c r="E8" s="244" t="s">
        <v>7</v>
      </c>
      <c r="F8" s="245"/>
      <c r="G8" s="244">
        <v>3.5</v>
      </c>
      <c r="J8" s="191"/>
    </row>
    <row r="9" spans="1:10" s="244" customFormat="1" ht="13.5">
      <c r="A9" s="244" t="s">
        <v>2</v>
      </c>
      <c r="C9" s="245">
        <v>185</v>
      </c>
      <c r="D9" s="244" t="s">
        <v>332</v>
      </c>
      <c r="E9" s="244" t="s">
        <v>7</v>
      </c>
      <c r="F9" s="245"/>
      <c r="G9" s="244" t="s">
        <v>359</v>
      </c>
      <c r="J9" s="340">
        <v>8</v>
      </c>
    </row>
    <row r="10" spans="1:10" s="244" customFormat="1" ht="13.5">
      <c r="A10" s="244" t="s">
        <v>2</v>
      </c>
      <c r="C10" s="245">
        <v>170</v>
      </c>
      <c r="D10" s="244" t="s">
        <v>333</v>
      </c>
      <c r="E10" s="244" t="s">
        <v>7</v>
      </c>
      <c r="F10" s="245">
        <v>5</v>
      </c>
      <c r="G10" s="244">
        <v>1.5</v>
      </c>
      <c r="J10" s="191"/>
    </row>
    <row r="11" spans="1:10" s="244" customFormat="1" ht="13.5">
      <c r="A11" s="244" t="s">
        <v>2</v>
      </c>
      <c r="C11" s="245">
        <v>108</v>
      </c>
      <c r="D11" s="244" t="s">
        <v>360</v>
      </c>
      <c r="E11" s="244" t="s">
        <v>7</v>
      </c>
      <c r="F11" s="245">
        <v>10</v>
      </c>
      <c r="G11" s="244">
        <v>1.5</v>
      </c>
      <c r="J11" s="191"/>
    </row>
    <row r="12" spans="1:10" s="244" customFormat="1" ht="13.5">
      <c r="A12" s="244" t="s">
        <v>2</v>
      </c>
      <c r="C12" s="245">
        <v>23</v>
      </c>
      <c r="D12" s="244" t="s">
        <v>4</v>
      </c>
      <c r="E12" s="244" t="s">
        <v>5</v>
      </c>
      <c r="F12" s="245">
        <v>12</v>
      </c>
      <c r="G12" s="244">
        <v>12</v>
      </c>
      <c r="J12" s="191"/>
    </row>
    <row r="13" spans="1:10" s="244" customFormat="1" ht="13.5">
      <c r="A13" s="244" t="s">
        <v>2</v>
      </c>
      <c r="C13" s="245">
        <v>170</v>
      </c>
      <c r="D13" s="244" t="s">
        <v>3</v>
      </c>
      <c r="E13" s="244" t="s">
        <v>7</v>
      </c>
      <c r="F13" s="245">
        <v>14</v>
      </c>
      <c r="G13" s="244">
        <v>10</v>
      </c>
      <c r="H13" s="244">
        <v>1</v>
      </c>
      <c r="J13" s="340">
        <v>8</v>
      </c>
    </row>
    <row r="14" spans="1:11" s="244" customFormat="1" ht="13.5">
      <c r="A14" s="244" t="s">
        <v>2</v>
      </c>
      <c r="C14" s="245">
        <v>3</v>
      </c>
      <c r="D14" s="244" t="s">
        <v>486</v>
      </c>
      <c r="E14" s="244" t="s">
        <v>7</v>
      </c>
      <c r="F14" s="245"/>
      <c r="K14" s="244" t="s">
        <v>487</v>
      </c>
    </row>
    <row r="15" spans="3:6" s="244" customFormat="1" ht="13.5">
      <c r="C15" s="245"/>
      <c r="F15" s="245"/>
    </row>
    <row r="16" spans="3:6" s="244" customFormat="1" ht="13.5">
      <c r="C16" s="245"/>
      <c r="F16" s="245"/>
    </row>
    <row r="18" spans="3:6" s="243" customFormat="1" ht="13.5">
      <c r="C18" s="246"/>
      <c r="F18" s="246"/>
    </row>
    <row r="19" spans="3:6" s="243" customFormat="1" ht="13.5">
      <c r="C19" s="246"/>
      <c r="F19" s="246"/>
    </row>
    <row r="20" spans="3:6" s="243" customFormat="1" ht="13.5">
      <c r="C20" s="246"/>
      <c r="F20" s="246"/>
    </row>
  </sheetData>
  <sheetProtection/>
  <mergeCells count="1">
    <mergeCell ref="A2:K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228" customWidth="1"/>
    <col min="2" max="2" width="14.7109375" style="228" customWidth="1"/>
    <col min="3" max="3" width="11.57421875" style="228" customWidth="1"/>
    <col min="4" max="4" width="14.7109375" style="228" customWidth="1"/>
    <col min="5" max="7" width="11.57421875" style="228" customWidth="1"/>
    <col min="8" max="8" width="13.28125" style="228" customWidth="1"/>
    <col min="9" max="9" width="12.421875" style="228" customWidth="1"/>
    <col min="10" max="16384" width="11.57421875" style="228" customWidth="1"/>
  </cols>
  <sheetData>
    <row r="1" spans="1:6" s="195" customFormat="1" ht="23.25">
      <c r="A1" s="192" t="s">
        <v>529</v>
      </c>
      <c r="B1" s="193"/>
      <c r="C1" s="194"/>
      <c r="E1" s="195" t="s">
        <v>297</v>
      </c>
      <c r="F1" s="196"/>
    </row>
    <row r="2" spans="1:12" s="195" customFormat="1" ht="25.5">
      <c r="A2" s="341" t="s">
        <v>304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9" s="201" customFormat="1" ht="69">
      <c r="A3" s="197" t="s">
        <v>268</v>
      </c>
      <c r="B3" s="198" t="s">
        <v>293</v>
      </c>
      <c r="C3" s="199" t="s">
        <v>139</v>
      </c>
      <c r="D3" s="197" t="s">
        <v>0</v>
      </c>
      <c r="E3" s="199" t="s">
        <v>433</v>
      </c>
      <c r="F3" s="199" t="s">
        <v>292</v>
      </c>
      <c r="G3" s="200" t="s">
        <v>138</v>
      </c>
      <c r="H3" s="200" t="s">
        <v>291</v>
      </c>
      <c r="I3" s="199" t="s">
        <v>435</v>
      </c>
    </row>
    <row r="4" spans="1:21" s="201" customFormat="1" ht="13.5">
      <c r="A4" s="202"/>
      <c r="B4" s="203"/>
      <c r="C4" s="204"/>
      <c r="D4" s="202"/>
      <c r="E4" s="205"/>
      <c r="G4" s="203"/>
      <c r="H4" s="203"/>
      <c r="I4" s="203"/>
      <c r="J4" s="203"/>
      <c r="K4" s="206"/>
      <c r="L4" s="207"/>
      <c r="M4" s="208"/>
      <c r="N4" s="208"/>
      <c r="O4" s="208"/>
      <c r="P4" s="208"/>
      <c r="Q4" s="208"/>
      <c r="R4" s="208"/>
      <c r="S4" s="208"/>
      <c r="T4" s="209"/>
      <c r="U4" s="209"/>
    </row>
    <row r="5" spans="1:21" s="201" customFormat="1" ht="14.25" thickBot="1">
      <c r="A5" s="202" t="s">
        <v>431</v>
      </c>
      <c r="B5" s="210" t="s">
        <v>519</v>
      </c>
      <c r="C5" s="211">
        <v>12</v>
      </c>
      <c r="D5" s="212" t="s">
        <v>432</v>
      </c>
      <c r="E5" s="205" t="s">
        <v>434</v>
      </c>
      <c r="F5" s="213" t="s">
        <v>296</v>
      </c>
      <c r="G5" s="214"/>
      <c r="H5" s="214"/>
      <c r="I5" s="214">
        <v>12</v>
      </c>
      <c r="J5" s="346" t="s">
        <v>442</v>
      </c>
      <c r="K5" s="346"/>
      <c r="L5" s="346"/>
      <c r="M5" s="215"/>
      <c r="N5" s="208"/>
      <c r="O5" s="343"/>
      <c r="P5" s="343"/>
      <c r="Q5" s="208"/>
      <c r="R5" s="216"/>
      <c r="S5" s="208"/>
      <c r="T5" s="208"/>
      <c r="U5" s="208"/>
    </row>
    <row r="6" spans="2:21" s="201" customFormat="1" ht="13.5">
      <c r="B6" s="214"/>
      <c r="C6" s="217"/>
      <c r="D6" s="212"/>
      <c r="E6" s="205"/>
      <c r="F6" s="205"/>
      <c r="G6" s="214"/>
      <c r="H6" s="214"/>
      <c r="I6" s="214"/>
      <c r="J6" s="346"/>
      <c r="K6" s="346"/>
      <c r="L6" s="346"/>
      <c r="M6" s="215"/>
      <c r="N6" s="208"/>
      <c r="O6" s="208"/>
      <c r="P6" s="208"/>
      <c r="Q6" s="208"/>
      <c r="R6" s="208"/>
      <c r="S6" s="208"/>
      <c r="T6" s="208"/>
      <c r="U6" s="208"/>
    </row>
    <row r="7" spans="1:21" s="201" customFormat="1" ht="14.25" thickBot="1">
      <c r="A7" s="218" t="s">
        <v>436</v>
      </c>
      <c r="B7" s="214"/>
      <c r="C7" s="217"/>
      <c r="D7" s="212"/>
      <c r="E7" s="205"/>
      <c r="F7" s="205"/>
      <c r="G7" s="214"/>
      <c r="H7" s="214"/>
      <c r="I7" s="214"/>
      <c r="J7" s="346"/>
      <c r="K7" s="346"/>
      <c r="L7" s="346"/>
      <c r="M7" s="215"/>
      <c r="N7" s="208"/>
      <c r="O7" s="343"/>
      <c r="P7" s="343"/>
      <c r="Q7" s="208"/>
      <c r="R7" s="208"/>
      <c r="S7" s="219"/>
      <c r="T7" s="208"/>
      <c r="U7" s="208"/>
    </row>
    <row r="8" spans="1:21" s="201" customFormat="1" ht="13.5">
      <c r="A8" s="202"/>
      <c r="B8" s="214"/>
      <c r="C8" s="217"/>
      <c r="D8" s="212"/>
      <c r="E8" s="205"/>
      <c r="F8" s="205"/>
      <c r="G8" s="214"/>
      <c r="H8" s="214"/>
      <c r="I8" s="214"/>
      <c r="J8" s="346"/>
      <c r="K8" s="346"/>
      <c r="L8" s="346"/>
      <c r="M8" s="205"/>
      <c r="N8" s="209"/>
      <c r="O8" s="209"/>
      <c r="P8" s="209"/>
      <c r="Q8" s="209"/>
      <c r="R8" s="209"/>
      <c r="S8" s="209"/>
      <c r="T8" s="209"/>
      <c r="U8" s="209"/>
    </row>
    <row r="9" spans="1:21" s="201" customFormat="1" ht="14.25" thickBot="1">
      <c r="A9" s="202" t="s">
        <v>437</v>
      </c>
      <c r="B9" s="214" t="s">
        <v>519</v>
      </c>
      <c r="C9" s="217">
        <v>6</v>
      </c>
      <c r="D9" s="212" t="s">
        <v>432</v>
      </c>
      <c r="E9" s="212" t="s">
        <v>438</v>
      </c>
      <c r="F9" s="212" t="s">
        <v>439</v>
      </c>
      <c r="G9" s="212"/>
      <c r="H9" s="214"/>
      <c r="I9" s="214">
        <v>6</v>
      </c>
      <c r="J9" s="346"/>
      <c r="K9" s="346"/>
      <c r="L9" s="346"/>
      <c r="M9" s="215"/>
      <c r="N9" s="208"/>
      <c r="O9" s="343"/>
      <c r="P9" s="343"/>
      <c r="Q9" s="208"/>
      <c r="R9" s="208"/>
      <c r="S9" s="208"/>
      <c r="T9" s="219"/>
      <c r="U9" s="208"/>
    </row>
    <row r="10" spans="1:21" s="201" customFormat="1" ht="13.5">
      <c r="A10" s="202"/>
      <c r="B10" s="214"/>
      <c r="C10" s="217"/>
      <c r="D10" s="212"/>
      <c r="E10" s="212"/>
      <c r="F10" s="212"/>
      <c r="G10" s="212"/>
      <c r="H10" s="214"/>
      <c r="I10" s="214"/>
      <c r="J10" s="346"/>
      <c r="K10" s="346"/>
      <c r="L10" s="346"/>
      <c r="M10" s="215"/>
      <c r="N10" s="208"/>
      <c r="O10" s="215"/>
      <c r="P10" s="215"/>
      <c r="Q10" s="208"/>
      <c r="R10" s="208"/>
      <c r="S10" s="208"/>
      <c r="T10" s="220"/>
      <c r="U10" s="208"/>
    </row>
    <row r="11" spans="1:21" s="201" customFormat="1" ht="13.5">
      <c r="A11" s="218" t="s">
        <v>436</v>
      </c>
      <c r="B11" s="214"/>
      <c r="C11" s="211"/>
      <c r="D11" s="212"/>
      <c r="E11" s="205"/>
      <c r="F11" s="205"/>
      <c r="G11" s="214"/>
      <c r="H11" s="214"/>
      <c r="I11" s="214"/>
      <c r="J11" s="346"/>
      <c r="K11" s="346"/>
      <c r="L11" s="346"/>
      <c r="M11" s="215"/>
      <c r="N11" s="208"/>
      <c r="O11" s="215"/>
      <c r="P11" s="215"/>
      <c r="Q11" s="208"/>
      <c r="R11" s="208"/>
      <c r="S11" s="208"/>
      <c r="T11" s="220"/>
      <c r="U11" s="208"/>
    </row>
    <row r="12" spans="1:21" s="201" customFormat="1" ht="13.5">
      <c r="A12" s="202"/>
      <c r="B12" s="214"/>
      <c r="C12" s="211"/>
      <c r="D12" s="212"/>
      <c r="E12" s="205"/>
      <c r="F12" s="205"/>
      <c r="G12" s="214"/>
      <c r="H12" s="214"/>
      <c r="I12" s="214"/>
      <c r="J12" s="346"/>
      <c r="K12" s="346"/>
      <c r="L12" s="346"/>
      <c r="M12" s="215"/>
      <c r="N12" s="208"/>
      <c r="O12" s="215"/>
      <c r="P12" s="215"/>
      <c r="Q12" s="208"/>
      <c r="R12" s="208"/>
      <c r="S12" s="208"/>
      <c r="T12" s="220"/>
      <c r="U12" s="208"/>
    </row>
    <row r="13" spans="1:21" s="201" customFormat="1" ht="13.5">
      <c r="A13" s="202" t="s">
        <v>440</v>
      </c>
      <c r="B13" s="214" t="s">
        <v>519</v>
      </c>
      <c r="C13" s="205">
        <v>4</v>
      </c>
      <c r="D13" s="212" t="s">
        <v>432</v>
      </c>
      <c r="E13" s="205" t="s">
        <v>441</v>
      </c>
      <c r="F13" s="205" t="s">
        <v>439</v>
      </c>
      <c r="G13" s="205"/>
      <c r="H13" s="205"/>
      <c r="I13" s="205">
        <v>3</v>
      </c>
      <c r="J13" s="346"/>
      <c r="K13" s="346"/>
      <c r="L13" s="346"/>
      <c r="M13" s="215"/>
      <c r="N13" s="208"/>
      <c r="O13" s="215"/>
      <c r="P13" s="215"/>
      <c r="Q13" s="208"/>
      <c r="R13" s="208"/>
      <c r="S13" s="208"/>
      <c r="T13" s="220"/>
      <c r="U13" s="208"/>
    </row>
    <row r="14" spans="1:21" s="201" customFormat="1" ht="13.5">
      <c r="A14" s="202"/>
      <c r="B14" s="214"/>
      <c r="C14" s="205"/>
      <c r="D14" s="205"/>
      <c r="E14" s="205"/>
      <c r="F14" s="205"/>
      <c r="G14" s="205"/>
      <c r="H14" s="205"/>
      <c r="I14" s="205"/>
      <c r="J14" s="347" t="s">
        <v>518</v>
      </c>
      <c r="K14" s="347"/>
      <c r="L14" s="347"/>
      <c r="M14" s="215"/>
      <c r="N14" s="208"/>
      <c r="O14" s="208"/>
      <c r="P14" s="208"/>
      <c r="Q14" s="208"/>
      <c r="R14" s="208"/>
      <c r="S14" s="208"/>
      <c r="T14" s="208"/>
      <c r="U14" s="208"/>
    </row>
    <row r="15" spans="1:21" s="201" customFormat="1" ht="13.5">
      <c r="A15" s="202"/>
      <c r="B15" s="214"/>
      <c r="C15" s="205"/>
      <c r="D15" s="205"/>
      <c r="E15" s="205"/>
      <c r="F15" s="205"/>
      <c r="G15" s="205"/>
      <c r="H15" s="205"/>
      <c r="I15" s="205"/>
      <c r="J15" s="347"/>
      <c r="K15" s="347"/>
      <c r="L15" s="347"/>
      <c r="M15" s="215"/>
      <c r="N15" s="208"/>
      <c r="O15" s="208"/>
      <c r="P15" s="208"/>
      <c r="Q15" s="208"/>
      <c r="R15" s="208"/>
      <c r="S15" s="208"/>
      <c r="T15" s="208"/>
      <c r="U15" s="208"/>
    </row>
    <row r="16" spans="1:21" s="201" customFormat="1" ht="13.5">
      <c r="A16" s="202" t="s">
        <v>443</v>
      </c>
      <c r="B16" s="214"/>
      <c r="C16" s="217" t="s">
        <v>523</v>
      </c>
      <c r="D16" s="212"/>
      <c r="E16" s="205"/>
      <c r="F16" s="205"/>
      <c r="G16" s="214"/>
      <c r="H16" s="214"/>
      <c r="I16" s="214"/>
      <c r="J16" s="347"/>
      <c r="K16" s="347"/>
      <c r="L16" s="347"/>
      <c r="M16" s="215"/>
      <c r="N16" s="208"/>
      <c r="O16" s="208"/>
      <c r="P16" s="208"/>
      <c r="Q16" s="208"/>
      <c r="R16" s="208"/>
      <c r="S16" s="208"/>
      <c r="T16" s="208"/>
      <c r="U16" s="208"/>
    </row>
    <row r="17" spans="1:21" s="201" customFormat="1" ht="13.5">
      <c r="A17" s="202"/>
      <c r="B17" s="214"/>
      <c r="C17" s="217"/>
      <c r="D17" s="212"/>
      <c r="E17" s="205"/>
      <c r="F17" s="205"/>
      <c r="G17" s="214"/>
      <c r="H17" s="214"/>
      <c r="I17" s="214"/>
      <c r="J17" s="347"/>
      <c r="K17" s="347"/>
      <c r="L17" s="347"/>
      <c r="M17" s="215"/>
      <c r="N17" s="208"/>
      <c r="O17" s="208"/>
      <c r="P17" s="208"/>
      <c r="Q17" s="208"/>
      <c r="R17" s="208"/>
      <c r="S17" s="208"/>
      <c r="T17" s="208"/>
      <c r="U17" s="208"/>
    </row>
    <row r="18" spans="1:21" s="201" customFormat="1" ht="13.5">
      <c r="A18" s="202"/>
      <c r="B18" s="212"/>
      <c r="C18" s="217" t="s">
        <v>523</v>
      </c>
      <c r="D18" s="212"/>
      <c r="E18" s="205"/>
      <c r="F18" s="205"/>
      <c r="G18" s="214"/>
      <c r="H18" s="214"/>
      <c r="I18" s="214"/>
      <c r="J18" s="347"/>
      <c r="K18" s="347"/>
      <c r="L18" s="347"/>
      <c r="M18" s="215"/>
      <c r="N18" s="208"/>
      <c r="O18" s="208"/>
      <c r="P18" s="208"/>
      <c r="Q18" s="208"/>
      <c r="R18" s="221"/>
      <c r="S18" s="208"/>
      <c r="T18" s="208"/>
      <c r="U18" s="208"/>
    </row>
    <row r="19" spans="1:21" s="201" customFormat="1" ht="13.5">
      <c r="A19" s="202" t="s">
        <v>444</v>
      </c>
      <c r="B19" s="205"/>
      <c r="C19" s="217"/>
      <c r="D19" s="212"/>
      <c r="E19" s="205"/>
      <c r="F19" s="205"/>
      <c r="G19" s="214"/>
      <c r="H19" s="214"/>
      <c r="I19" s="214"/>
      <c r="J19" s="347"/>
      <c r="K19" s="347"/>
      <c r="L19" s="347"/>
      <c r="M19" s="215"/>
      <c r="N19" s="208"/>
      <c r="O19" s="208"/>
      <c r="P19" s="222"/>
      <c r="Q19" s="223"/>
      <c r="R19" s="208"/>
      <c r="S19" s="224"/>
      <c r="T19" s="208"/>
      <c r="U19" s="208"/>
    </row>
    <row r="20" spans="1:13" s="201" customFormat="1" ht="13.5">
      <c r="A20" s="202"/>
      <c r="B20" s="205"/>
      <c r="C20" s="217"/>
      <c r="D20" s="212"/>
      <c r="E20" s="205"/>
      <c r="F20" s="205"/>
      <c r="G20" s="214"/>
      <c r="H20" s="214"/>
      <c r="I20" s="214"/>
      <c r="J20" s="347"/>
      <c r="K20" s="347"/>
      <c r="L20" s="347"/>
      <c r="M20" s="213"/>
    </row>
    <row r="21" spans="1:13" s="201" customFormat="1" ht="13.5">
      <c r="A21" s="202"/>
      <c r="B21" s="205"/>
      <c r="C21" s="217"/>
      <c r="D21" s="212"/>
      <c r="E21" s="205"/>
      <c r="F21" s="205"/>
      <c r="G21" s="214"/>
      <c r="H21" s="214"/>
      <c r="I21" s="214"/>
      <c r="J21" s="205"/>
      <c r="K21" s="205"/>
      <c r="L21" s="205"/>
      <c r="M21" s="213"/>
    </row>
    <row r="22" spans="1:13" s="201" customFormat="1" ht="13.5">
      <c r="A22" s="202"/>
      <c r="B22" s="205"/>
      <c r="C22" s="217"/>
      <c r="D22" s="212"/>
      <c r="E22" s="205"/>
      <c r="F22" s="205"/>
      <c r="G22" s="214"/>
      <c r="H22" s="214"/>
      <c r="I22" s="225"/>
      <c r="J22" s="205"/>
      <c r="K22" s="205"/>
      <c r="L22" s="205"/>
      <c r="M22" s="213"/>
    </row>
    <row r="23" spans="1:13" ht="14.25">
      <c r="A23" s="202"/>
      <c r="B23" s="226"/>
      <c r="C23" s="217"/>
      <c r="D23" s="212"/>
      <c r="E23" s="205"/>
      <c r="F23" s="205"/>
      <c r="G23" s="214"/>
      <c r="H23" s="214"/>
      <c r="I23" s="225"/>
      <c r="J23" s="226"/>
      <c r="K23" s="226"/>
      <c r="L23" s="226"/>
      <c r="M23" s="227"/>
    </row>
    <row r="24" spans="1:13" ht="14.25">
      <c r="A24" s="229"/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7"/>
    </row>
    <row r="25" spans="1:12" ht="14.25">
      <c r="A25" s="230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</row>
    <row r="26" spans="1:12" ht="14.25">
      <c r="A26" s="229"/>
      <c r="B26" s="229"/>
      <c r="C26" s="226"/>
      <c r="D26" s="344"/>
      <c r="E26" s="344"/>
      <c r="F26" s="344"/>
      <c r="G26" s="345"/>
      <c r="H26" s="345"/>
      <c r="I26" s="229"/>
      <c r="J26" s="229"/>
      <c r="K26" s="229"/>
      <c r="L26" s="229"/>
    </row>
    <row r="27" spans="1:12" ht="14.25">
      <c r="A27" s="229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</row>
  </sheetData>
  <sheetProtection/>
  <mergeCells count="8">
    <mergeCell ref="A2:L2"/>
    <mergeCell ref="O5:P5"/>
    <mergeCell ref="O7:P7"/>
    <mergeCell ref="O9:P9"/>
    <mergeCell ref="D26:F26"/>
    <mergeCell ref="G26:H26"/>
    <mergeCell ref="J5:L13"/>
    <mergeCell ref="J14:L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9.7109375" style="262" customWidth="1"/>
    <col min="2" max="2" width="13.7109375" style="262" customWidth="1"/>
    <col min="3" max="3" width="11.57421875" style="262" customWidth="1"/>
    <col min="4" max="4" width="53.140625" style="262" customWidth="1"/>
    <col min="5" max="5" width="14.8515625" style="262" customWidth="1"/>
    <col min="6" max="6" width="15.57421875" style="262" customWidth="1"/>
    <col min="7" max="16384" width="11.57421875" style="262" customWidth="1"/>
  </cols>
  <sheetData>
    <row r="1" spans="1:6" s="251" customFormat="1" ht="23.25">
      <c r="A1" s="248" t="s">
        <v>529</v>
      </c>
      <c r="B1" s="249"/>
      <c r="C1" s="250"/>
      <c r="E1" s="251" t="s">
        <v>297</v>
      </c>
      <c r="F1" s="252"/>
    </row>
    <row r="2" spans="1:11" s="251" customFormat="1" ht="25.5">
      <c r="A2" s="341" t="s">
        <v>304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s="257" customFormat="1" ht="72.75">
      <c r="A3" s="253" t="s">
        <v>268</v>
      </c>
      <c r="B3" s="254" t="s">
        <v>293</v>
      </c>
      <c r="C3" s="255" t="s">
        <v>139</v>
      </c>
      <c r="D3" s="253" t="s">
        <v>0</v>
      </c>
      <c r="E3" s="253" t="s">
        <v>1</v>
      </c>
      <c r="F3" s="255" t="s">
        <v>141</v>
      </c>
      <c r="G3" s="255" t="s">
        <v>147</v>
      </c>
      <c r="H3" s="255" t="s">
        <v>286</v>
      </c>
      <c r="I3" s="255" t="s">
        <v>292</v>
      </c>
      <c r="J3" s="256" t="s">
        <v>138</v>
      </c>
      <c r="K3" s="256" t="s">
        <v>291</v>
      </c>
    </row>
    <row r="5" spans="1:11" ht="14.25">
      <c r="A5" s="258" t="s">
        <v>309</v>
      </c>
      <c r="B5" s="259"/>
      <c r="C5" s="260">
        <v>5</v>
      </c>
      <c r="D5" s="258" t="s">
        <v>525</v>
      </c>
      <c r="E5" s="258" t="s">
        <v>272</v>
      </c>
      <c r="F5" s="260" t="s">
        <v>273</v>
      </c>
      <c r="G5" s="261"/>
      <c r="H5" s="261"/>
      <c r="I5" s="261"/>
      <c r="J5" s="261"/>
      <c r="K5" s="261"/>
    </row>
    <row r="6" spans="1:11" ht="14.25">
      <c r="A6" s="258" t="s">
        <v>309</v>
      </c>
      <c r="B6" s="259"/>
      <c r="C6" s="260">
        <v>30</v>
      </c>
      <c r="D6" s="258" t="s">
        <v>526</v>
      </c>
      <c r="E6" s="258" t="s">
        <v>272</v>
      </c>
      <c r="F6" s="260" t="s">
        <v>274</v>
      </c>
      <c r="G6" s="261"/>
      <c r="H6" s="261"/>
      <c r="I6" s="261"/>
      <c r="J6" s="339">
        <v>8</v>
      </c>
      <c r="K6" s="261"/>
    </row>
    <row r="7" spans="1:11" ht="14.25">
      <c r="A7" s="258" t="s">
        <v>309</v>
      </c>
      <c r="B7" s="259"/>
      <c r="C7" s="260">
        <v>5</v>
      </c>
      <c r="D7" s="258" t="s">
        <v>527</v>
      </c>
      <c r="E7" s="258" t="s">
        <v>272</v>
      </c>
      <c r="F7" s="260" t="s">
        <v>275</v>
      </c>
      <c r="G7" s="261"/>
      <c r="H7" s="261"/>
      <c r="I7" s="261"/>
      <c r="J7" s="261"/>
      <c r="K7" s="261"/>
    </row>
    <row r="8" spans="1:6" s="266" customFormat="1" ht="14.25">
      <c r="A8" s="263"/>
      <c r="B8" s="264"/>
      <c r="C8" s="265"/>
      <c r="D8" s="263"/>
      <c r="E8" s="263"/>
      <c r="F8" s="265"/>
    </row>
    <row r="9" spans="1:6" s="266" customFormat="1" ht="14.25">
      <c r="A9" s="263"/>
      <c r="B9" s="264"/>
      <c r="C9" s="265"/>
      <c r="D9" s="263"/>
      <c r="E9" s="263"/>
      <c r="F9" s="265"/>
    </row>
    <row r="10" spans="1:6" s="266" customFormat="1" ht="14.25">
      <c r="A10" s="263" t="s">
        <v>269</v>
      </c>
      <c r="B10" s="267"/>
      <c r="C10" s="268">
        <v>38</v>
      </c>
      <c r="D10" s="263" t="s">
        <v>528</v>
      </c>
      <c r="E10" s="263" t="s">
        <v>362</v>
      </c>
      <c r="F10" s="269" t="s">
        <v>361</v>
      </c>
    </row>
    <row r="11" spans="1:6" s="266" customFormat="1" ht="14.25">
      <c r="A11" s="263" t="s">
        <v>363</v>
      </c>
      <c r="B11" s="267"/>
      <c r="C11" s="268">
        <v>3</v>
      </c>
      <c r="D11" s="263" t="s">
        <v>364</v>
      </c>
      <c r="E11" s="263" t="s">
        <v>362</v>
      </c>
      <c r="F11" s="269"/>
    </row>
    <row r="12" spans="1:6" s="266" customFormat="1" ht="14.25">
      <c r="A12" s="263" t="s">
        <v>363</v>
      </c>
      <c r="B12" s="267"/>
      <c r="C12" s="268">
        <v>8</v>
      </c>
      <c r="D12" s="263" t="s">
        <v>365</v>
      </c>
      <c r="E12" s="263" t="s">
        <v>362</v>
      </c>
      <c r="F12" s="269"/>
    </row>
    <row r="13" spans="1:6" s="266" customFormat="1" ht="14.25">
      <c r="A13" s="263" t="s">
        <v>363</v>
      </c>
      <c r="B13" s="267"/>
      <c r="C13" s="268">
        <v>32</v>
      </c>
      <c r="D13" s="263" t="s">
        <v>366</v>
      </c>
      <c r="E13" s="263" t="s">
        <v>362</v>
      </c>
      <c r="F13" s="269"/>
    </row>
    <row r="14" spans="1:6" s="266" customFormat="1" ht="14.25">
      <c r="A14" s="263"/>
      <c r="B14" s="267"/>
      <c r="C14" s="268"/>
      <c r="D14" s="263"/>
      <c r="E14" s="263"/>
      <c r="F14" s="269"/>
    </row>
    <row r="15" spans="1:6" ht="14.25">
      <c r="A15" s="270"/>
      <c r="B15" s="267"/>
      <c r="C15" s="268"/>
      <c r="D15" s="263"/>
      <c r="E15" s="263"/>
      <c r="F15" s="269"/>
    </row>
    <row r="16" spans="1:20" s="257" customFormat="1" ht="13.5">
      <c r="A16" s="258" t="s">
        <v>271</v>
      </c>
      <c r="B16" s="259"/>
      <c r="C16" s="260">
        <v>32</v>
      </c>
      <c r="D16" s="258" t="s">
        <v>510</v>
      </c>
      <c r="E16" s="258" t="s">
        <v>270</v>
      </c>
      <c r="F16" s="260" t="s">
        <v>514</v>
      </c>
      <c r="G16" s="259"/>
      <c r="H16" s="271"/>
      <c r="I16" s="271"/>
      <c r="J16" s="258"/>
      <c r="K16" s="272"/>
      <c r="L16" s="273"/>
      <c r="N16" s="273"/>
      <c r="O16" s="273"/>
      <c r="P16" s="274"/>
      <c r="Q16" s="274"/>
      <c r="R16" s="275"/>
      <c r="S16" s="264"/>
      <c r="T16" s="264"/>
    </row>
    <row r="17" spans="1:20" s="257" customFormat="1" ht="13.5">
      <c r="A17" s="258" t="s">
        <v>271</v>
      </c>
      <c r="B17" s="259"/>
      <c r="C17" s="276">
        <v>32</v>
      </c>
      <c r="D17" s="259" t="s">
        <v>512</v>
      </c>
      <c r="E17" s="258" t="s">
        <v>270</v>
      </c>
      <c r="F17" s="276" t="s">
        <v>515</v>
      </c>
      <c r="G17" s="259"/>
      <c r="H17" s="271"/>
      <c r="I17" s="271"/>
      <c r="J17" s="258"/>
      <c r="K17" s="272"/>
      <c r="L17" s="273"/>
      <c r="N17" s="273"/>
      <c r="O17" s="273"/>
      <c r="P17" s="274"/>
      <c r="Q17" s="274"/>
      <c r="R17" s="275"/>
      <c r="S17" s="264"/>
      <c r="T17" s="264"/>
    </row>
    <row r="18" spans="1:20" s="257" customFormat="1" ht="13.5">
      <c r="A18" s="258" t="s">
        <v>271</v>
      </c>
      <c r="B18" s="259"/>
      <c r="C18" s="276">
        <v>32</v>
      </c>
      <c r="D18" s="259" t="s">
        <v>511</v>
      </c>
      <c r="E18" s="258" t="s">
        <v>270</v>
      </c>
      <c r="F18" s="276" t="s">
        <v>516</v>
      </c>
      <c r="G18" s="259"/>
      <c r="H18" s="271"/>
      <c r="I18" s="271"/>
      <c r="J18" s="258"/>
      <c r="K18" s="272"/>
      <c r="L18" s="273"/>
      <c r="N18" s="273"/>
      <c r="O18" s="273"/>
      <c r="P18" s="275"/>
      <c r="Q18" s="274"/>
      <c r="R18" s="274"/>
      <c r="S18" s="264"/>
      <c r="T18" s="264"/>
    </row>
    <row r="19" spans="1:20" s="257" customFormat="1" ht="13.5">
      <c r="A19" s="258" t="s">
        <v>271</v>
      </c>
      <c r="B19" s="259"/>
      <c r="C19" s="276">
        <v>32</v>
      </c>
      <c r="D19" s="259" t="s">
        <v>513</v>
      </c>
      <c r="E19" s="258" t="s">
        <v>270</v>
      </c>
      <c r="F19" s="276" t="s">
        <v>517</v>
      </c>
      <c r="G19" s="259"/>
      <c r="H19" s="271"/>
      <c r="I19" s="271"/>
      <c r="J19" s="258"/>
      <c r="K19" s="272"/>
      <c r="L19" s="273"/>
      <c r="N19" s="273"/>
      <c r="O19" s="273"/>
      <c r="P19" s="275"/>
      <c r="Q19" s="274"/>
      <c r="R19" s="274"/>
      <c r="S19" s="264"/>
      <c r="T19" s="264"/>
    </row>
    <row r="20" spans="8:20" s="257" customFormat="1" ht="13.5">
      <c r="H20" s="267"/>
      <c r="I20" s="267"/>
      <c r="J20" s="263"/>
      <c r="K20" s="277"/>
      <c r="L20" s="273"/>
      <c r="N20" s="273"/>
      <c r="O20" s="273"/>
      <c r="P20" s="275"/>
      <c r="Q20" s="274"/>
      <c r="R20" s="274"/>
      <c r="S20" s="264"/>
      <c r="T20" s="264"/>
    </row>
    <row r="21" spans="8:20" s="257" customFormat="1" ht="13.5">
      <c r="H21" s="267"/>
      <c r="I21" s="267"/>
      <c r="J21" s="263"/>
      <c r="K21" s="277"/>
      <c r="L21" s="273"/>
      <c r="N21" s="273"/>
      <c r="O21" s="273"/>
      <c r="P21" s="275"/>
      <c r="Q21" s="274"/>
      <c r="R21" s="274"/>
      <c r="S21" s="264"/>
      <c r="T21" s="264"/>
    </row>
    <row r="22" spans="8:20" s="257" customFormat="1" ht="13.5">
      <c r="H22" s="267"/>
      <c r="I22" s="267"/>
      <c r="J22" s="263"/>
      <c r="K22" s="277"/>
      <c r="L22" s="273"/>
      <c r="N22" s="273"/>
      <c r="O22" s="273"/>
      <c r="P22" s="275"/>
      <c r="Q22" s="274"/>
      <c r="R22" s="274"/>
      <c r="S22" s="264"/>
      <c r="T22" s="264"/>
    </row>
    <row r="23" spans="1:20" s="257" customFormat="1" ht="13.5">
      <c r="A23" s="270"/>
      <c r="C23" s="265">
        <f>C19+C18+C17+C16+C10+C7+C6+C5</f>
        <v>206</v>
      </c>
      <c r="D23" s="270"/>
      <c r="E23" s="270"/>
      <c r="F23" s="278"/>
      <c r="H23" s="267"/>
      <c r="I23" s="267"/>
      <c r="J23" s="263"/>
      <c r="K23" s="277"/>
      <c r="L23" s="273"/>
      <c r="N23" s="273"/>
      <c r="O23" s="273"/>
      <c r="P23" s="275"/>
      <c r="Q23" s="274"/>
      <c r="R23" s="274"/>
      <c r="S23" s="264"/>
      <c r="T23" s="264"/>
    </row>
    <row r="24" spans="8:20" s="257" customFormat="1" ht="13.5">
      <c r="H24" s="267"/>
      <c r="I24" s="267"/>
      <c r="J24" s="263"/>
      <c r="K24" s="277"/>
      <c r="L24" s="274"/>
      <c r="N24" s="274"/>
      <c r="O24" s="274"/>
      <c r="P24" s="274"/>
      <c r="Q24" s="279"/>
      <c r="R24" s="274"/>
      <c r="S24" s="264"/>
      <c r="T24" s="264"/>
    </row>
    <row r="25" spans="1:20" s="257" customFormat="1" ht="13.5">
      <c r="A25" s="270"/>
      <c r="C25" s="265"/>
      <c r="D25" s="270"/>
      <c r="E25" s="270"/>
      <c r="F25" s="278"/>
      <c r="H25" s="267"/>
      <c r="I25" s="267"/>
      <c r="J25" s="263"/>
      <c r="K25" s="277"/>
      <c r="L25" s="274"/>
      <c r="N25" s="274"/>
      <c r="O25" s="274"/>
      <c r="P25" s="274"/>
      <c r="Q25" s="279"/>
      <c r="R25" s="274"/>
      <c r="S25" s="264"/>
      <c r="T25" s="264"/>
    </row>
    <row r="26" spans="8:20" s="257" customFormat="1" ht="13.5">
      <c r="H26" s="270"/>
      <c r="I26" s="270"/>
      <c r="J26" s="263"/>
      <c r="K26" s="280"/>
      <c r="L26" s="274"/>
      <c r="N26" s="274"/>
      <c r="O26" s="274"/>
      <c r="P26" s="274"/>
      <c r="Q26" s="274"/>
      <c r="R26" s="274"/>
      <c r="S26" s="264"/>
      <c r="T26" s="264"/>
    </row>
    <row r="27" spans="8:20" s="257" customFormat="1" ht="13.5">
      <c r="H27" s="270"/>
      <c r="I27" s="270"/>
      <c r="J27" s="263"/>
      <c r="K27" s="280"/>
      <c r="L27" s="274"/>
      <c r="N27" s="274"/>
      <c r="O27" s="274"/>
      <c r="P27" s="274"/>
      <c r="Q27" s="274"/>
      <c r="R27" s="274"/>
      <c r="S27" s="264"/>
      <c r="T27" s="264"/>
    </row>
    <row r="28" spans="8:20" s="257" customFormat="1" ht="13.5">
      <c r="H28" s="270"/>
      <c r="I28" s="270"/>
      <c r="J28" s="263"/>
      <c r="K28" s="280"/>
      <c r="L28" s="274"/>
      <c r="N28" s="273"/>
      <c r="O28" s="273"/>
      <c r="P28" s="275"/>
      <c r="Q28" s="274"/>
      <c r="R28" s="274"/>
      <c r="S28" s="264"/>
      <c r="T28" s="264"/>
    </row>
    <row r="29" spans="8:20" s="257" customFormat="1" ht="13.5">
      <c r="H29" s="267"/>
      <c r="I29" s="267"/>
      <c r="J29" s="263"/>
      <c r="K29" s="281"/>
      <c r="L29" s="274"/>
      <c r="N29" s="348"/>
      <c r="O29" s="348"/>
      <c r="P29" s="283"/>
      <c r="Q29" s="274"/>
      <c r="R29" s="274"/>
      <c r="S29" s="264"/>
      <c r="T29" s="264"/>
    </row>
    <row r="30" spans="7:20" s="257" customFormat="1" ht="13.5">
      <c r="G30" s="267"/>
      <c r="H30" s="267"/>
      <c r="I30" s="267"/>
      <c r="J30" s="284"/>
      <c r="K30" s="280"/>
      <c r="L30" s="274"/>
      <c r="N30" s="282"/>
      <c r="O30" s="282"/>
      <c r="P30" s="283"/>
      <c r="Q30" s="274"/>
      <c r="R30" s="274"/>
      <c r="S30" s="264"/>
      <c r="T30" s="264"/>
    </row>
  </sheetData>
  <sheetProtection/>
  <mergeCells count="2">
    <mergeCell ref="A2:K2"/>
    <mergeCell ref="N29:O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60"/>
  <sheetViews>
    <sheetView zoomScale="98" zoomScaleNormal="98" zoomScalePageLayoutView="0" workbookViewId="0" topLeftCell="A1">
      <pane ySplit="4" topLeftCell="A5" activePane="bottomLeft" state="frozen"/>
      <selection pane="topLeft" activeCell="D1" sqref="D1"/>
      <selection pane="bottomLeft" activeCell="A1" sqref="A1"/>
    </sheetView>
  </sheetViews>
  <sheetFormatPr defaultColWidth="11.421875" defaultRowHeight="15"/>
  <cols>
    <col min="1" max="1" width="10.7109375" style="0" customWidth="1"/>
    <col min="2" max="2" width="10.421875" style="0" customWidth="1"/>
    <col min="3" max="3" width="5.57421875" style="43" hidden="1" customWidth="1"/>
    <col min="4" max="4" width="7.28125" style="0" customWidth="1"/>
    <col min="5" max="5" width="32.8515625" style="0" customWidth="1"/>
    <col min="6" max="6" width="7.7109375" style="0" customWidth="1"/>
    <col min="7" max="7" width="6.8515625" style="0" customWidth="1"/>
    <col min="8" max="8" width="5.28125" style="0" hidden="1" customWidth="1"/>
    <col min="9" max="9" width="43.57421875" style="0" customWidth="1"/>
    <col min="10" max="10" width="7.00390625" style="52" customWidth="1"/>
    <col min="11" max="11" width="4.00390625" style="67" customWidth="1"/>
    <col min="12" max="26" width="3.7109375" style="51" customWidth="1"/>
    <col min="27" max="27" width="7.28125" style="51" customWidth="1"/>
    <col min="28" max="28" width="7.28125" style="0" customWidth="1"/>
    <col min="29" max="30" width="6.57421875" style="141" hidden="1" customWidth="1"/>
    <col min="31" max="31" width="11.57421875" style="183" customWidth="1"/>
    <col min="32" max="32" width="11.57421875" style="182" customWidth="1"/>
  </cols>
  <sheetData>
    <row r="1" spans="1:27" ht="23.25">
      <c r="A1" s="4" t="s">
        <v>529</v>
      </c>
      <c r="B1" s="5"/>
      <c r="C1" s="38"/>
      <c r="D1" s="6"/>
      <c r="E1" s="23"/>
      <c r="F1" s="23" t="s">
        <v>297</v>
      </c>
      <c r="G1" s="24"/>
      <c r="H1" s="23"/>
      <c r="I1" s="23"/>
      <c r="K1" s="83"/>
      <c r="Z1" s="83"/>
      <c r="AA1" s="83"/>
    </row>
    <row r="2" spans="1:27" ht="25.5">
      <c r="A2" s="341" t="s">
        <v>304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Z2" s="83"/>
      <c r="AA2" s="83"/>
    </row>
    <row r="3" spans="1:32" ht="102" customHeight="1" thickBot="1">
      <c r="A3" s="7" t="s">
        <v>268</v>
      </c>
      <c r="B3" s="8" t="s">
        <v>293</v>
      </c>
      <c r="C3" s="37"/>
      <c r="D3" s="9" t="s">
        <v>139</v>
      </c>
      <c r="E3" s="7" t="s">
        <v>0</v>
      </c>
      <c r="F3" s="7" t="s">
        <v>1</v>
      </c>
      <c r="G3" s="9" t="s">
        <v>141</v>
      </c>
      <c r="H3" s="10" t="s">
        <v>138</v>
      </c>
      <c r="I3" s="10" t="s">
        <v>291</v>
      </c>
      <c r="J3" s="53" t="s">
        <v>488</v>
      </c>
      <c r="K3" s="362" t="s">
        <v>492</v>
      </c>
      <c r="L3" s="354"/>
      <c r="M3" s="354"/>
      <c r="N3" s="354"/>
      <c r="O3" s="362" t="s">
        <v>493</v>
      </c>
      <c r="P3" s="354"/>
      <c r="Q3" s="354"/>
      <c r="R3" s="355"/>
      <c r="S3" s="354" t="s">
        <v>494</v>
      </c>
      <c r="T3" s="354"/>
      <c r="U3" s="354"/>
      <c r="V3" s="355"/>
      <c r="W3" s="364" t="s">
        <v>495</v>
      </c>
      <c r="X3" s="354"/>
      <c r="Y3" s="354"/>
      <c r="Z3" s="355"/>
      <c r="AA3" s="174" t="s">
        <v>499</v>
      </c>
      <c r="AB3" s="175" t="s">
        <v>498</v>
      </c>
      <c r="AC3" s="152" t="s">
        <v>500</v>
      </c>
      <c r="AD3" s="152" t="s">
        <v>501</v>
      </c>
      <c r="AE3" s="184" t="s">
        <v>521</v>
      </c>
      <c r="AF3" s="189" t="s">
        <v>522</v>
      </c>
    </row>
    <row r="4" spans="1:29" ht="15" thickBot="1" thickTop="1">
      <c r="A4" s="7"/>
      <c r="B4" s="8"/>
      <c r="C4" s="37"/>
      <c r="D4" s="9"/>
      <c r="E4" s="7"/>
      <c r="F4" s="7"/>
      <c r="G4" s="9"/>
      <c r="H4" s="10"/>
      <c r="I4" s="10"/>
      <c r="J4" s="53"/>
      <c r="K4" s="361" t="s">
        <v>490</v>
      </c>
      <c r="L4" s="356"/>
      <c r="M4" s="349" t="s">
        <v>491</v>
      </c>
      <c r="N4" s="350"/>
      <c r="O4" s="349" t="s">
        <v>490</v>
      </c>
      <c r="P4" s="356"/>
      <c r="Q4" s="349" t="s">
        <v>491</v>
      </c>
      <c r="R4" s="350"/>
      <c r="S4" s="349" t="s">
        <v>490</v>
      </c>
      <c r="T4" s="356"/>
      <c r="U4" s="349" t="s">
        <v>491</v>
      </c>
      <c r="V4" s="350"/>
      <c r="W4" s="349" t="s">
        <v>490</v>
      </c>
      <c r="X4" s="356"/>
      <c r="Y4" s="349" t="s">
        <v>491</v>
      </c>
      <c r="Z4" s="350"/>
      <c r="AA4" s="146"/>
      <c r="AB4" s="145"/>
      <c r="AC4" s="154"/>
    </row>
    <row r="5" spans="1:30" ht="51">
      <c r="A5" s="7"/>
      <c r="B5" s="8"/>
      <c r="C5" s="37"/>
      <c r="D5" s="9"/>
      <c r="E5" s="7"/>
      <c r="F5" s="7"/>
      <c r="G5" s="9"/>
      <c r="H5" s="10"/>
      <c r="I5" s="10"/>
      <c r="J5" s="53"/>
      <c r="K5" s="103" t="s">
        <v>496</v>
      </c>
      <c r="L5" s="101" t="s">
        <v>497</v>
      </c>
      <c r="M5" s="115" t="s">
        <v>496</v>
      </c>
      <c r="N5" s="102" t="s">
        <v>497</v>
      </c>
      <c r="O5" s="129" t="s">
        <v>496</v>
      </c>
      <c r="P5" s="127" t="s">
        <v>497</v>
      </c>
      <c r="Q5" s="115" t="s">
        <v>496</v>
      </c>
      <c r="R5" s="128" t="s">
        <v>497</v>
      </c>
      <c r="S5" s="129" t="s">
        <v>496</v>
      </c>
      <c r="T5" s="127" t="s">
        <v>497</v>
      </c>
      <c r="U5" s="115" t="s">
        <v>496</v>
      </c>
      <c r="V5" s="128" t="s">
        <v>497</v>
      </c>
      <c r="W5" s="129" t="s">
        <v>496</v>
      </c>
      <c r="X5" s="127" t="s">
        <v>497</v>
      </c>
      <c r="Y5" s="115" t="s">
        <v>496</v>
      </c>
      <c r="Z5" s="128" t="s">
        <v>497</v>
      </c>
      <c r="AA5" s="150"/>
      <c r="AB5" s="151"/>
      <c r="AC5" s="154"/>
      <c r="AD5" s="155"/>
    </row>
    <row r="6" spans="1:30" ht="14.25">
      <c r="A6" s="7"/>
      <c r="B6" s="8"/>
      <c r="C6" s="37"/>
      <c r="D6" s="9"/>
      <c r="E6" s="7"/>
      <c r="F6" s="7"/>
      <c r="G6" s="9"/>
      <c r="H6" s="10"/>
      <c r="I6" s="10"/>
      <c r="J6" s="64"/>
      <c r="K6" s="104"/>
      <c r="L6" s="85"/>
      <c r="M6" s="116"/>
      <c r="N6" s="68"/>
      <c r="O6" s="104"/>
      <c r="P6" s="85"/>
      <c r="Q6" s="116"/>
      <c r="R6" s="68"/>
      <c r="S6" s="104"/>
      <c r="T6" s="85"/>
      <c r="U6" s="116"/>
      <c r="V6" s="68"/>
      <c r="W6" s="104"/>
      <c r="X6" s="85"/>
      <c r="Y6" s="116"/>
      <c r="Z6" s="68"/>
      <c r="AA6" s="147"/>
      <c r="AB6" s="142"/>
      <c r="AC6" s="156"/>
      <c r="AD6" s="156"/>
    </row>
    <row r="7" spans="1:30" ht="14.25">
      <c r="A7" s="363" t="s">
        <v>350</v>
      </c>
      <c r="B7" s="363"/>
      <c r="C7" s="363"/>
      <c r="D7" s="363"/>
      <c r="E7" s="363"/>
      <c r="F7" s="363"/>
      <c r="G7" s="363"/>
      <c r="H7" s="363"/>
      <c r="I7" s="363"/>
      <c r="J7" s="64"/>
      <c r="K7" s="104"/>
      <c r="L7" s="85"/>
      <c r="M7" s="116"/>
      <c r="N7" s="68"/>
      <c r="O7" s="104"/>
      <c r="P7" s="85"/>
      <c r="Q7" s="116"/>
      <c r="R7" s="68"/>
      <c r="S7" s="104"/>
      <c r="T7" s="85"/>
      <c r="U7" s="116"/>
      <c r="V7" s="68"/>
      <c r="W7" s="104"/>
      <c r="X7" s="85"/>
      <c r="Y7" s="116"/>
      <c r="Z7" s="68"/>
      <c r="AA7" s="147"/>
      <c r="AB7" s="142"/>
      <c r="AC7" s="156"/>
      <c r="AD7" s="156"/>
    </row>
    <row r="8" spans="1:30" ht="14.25">
      <c r="A8" s="7"/>
      <c r="B8" s="8"/>
      <c r="C8" s="37"/>
      <c r="D8" s="9"/>
      <c r="E8" s="7"/>
      <c r="F8" s="7"/>
      <c r="G8" s="9"/>
      <c r="H8" s="10"/>
      <c r="I8" s="10"/>
      <c r="J8" s="64"/>
      <c r="K8" s="104"/>
      <c r="L8" s="85"/>
      <c r="M8" s="116"/>
      <c r="N8" s="68"/>
      <c r="O8" s="104"/>
      <c r="P8" s="85"/>
      <c r="Q8" s="116"/>
      <c r="R8" s="68"/>
      <c r="S8" s="104"/>
      <c r="T8" s="85"/>
      <c r="U8" s="116"/>
      <c r="V8" s="68"/>
      <c r="W8" s="104"/>
      <c r="X8" s="85"/>
      <c r="Y8" s="116"/>
      <c r="Z8" s="68"/>
      <c r="AA8" s="147"/>
      <c r="AB8" s="142"/>
      <c r="AC8" s="156"/>
      <c r="AD8" s="156"/>
    </row>
    <row r="9" spans="1:32" s="28" customFormat="1" ht="13.5">
      <c r="A9" s="28" t="s">
        <v>148</v>
      </c>
      <c r="B9" s="34" t="s">
        <v>171</v>
      </c>
      <c r="C9" s="45"/>
      <c r="D9" s="30">
        <v>54</v>
      </c>
      <c r="E9" s="29" t="s">
        <v>327</v>
      </c>
      <c r="F9" s="28" t="s">
        <v>239</v>
      </c>
      <c r="G9" s="35" t="s">
        <v>246</v>
      </c>
      <c r="H9" s="29"/>
      <c r="I9" s="28" t="s">
        <v>429</v>
      </c>
      <c r="J9" s="60">
        <v>3.6</v>
      </c>
      <c r="K9" s="105">
        <v>2</v>
      </c>
      <c r="L9" s="86"/>
      <c r="M9" s="117">
        <v>2</v>
      </c>
      <c r="N9" s="69"/>
      <c r="O9" s="130">
        <v>4</v>
      </c>
      <c r="P9" s="96"/>
      <c r="Q9" s="134">
        <v>4</v>
      </c>
      <c r="R9" s="78"/>
      <c r="S9" s="130"/>
      <c r="T9" s="96"/>
      <c r="U9" s="134"/>
      <c r="V9" s="78"/>
      <c r="W9" s="105"/>
      <c r="X9" s="86"/>
      <c r="Y9" s="134"/>
      <c r="Z9" s="78"/>
      <c r="AA9" s="148">
        <f>SUM(D9-K9-L9-O9-P9-S9-T9-W9-X9)</f>
        <v>48</v>
      </c>
      <c r="AB9" s="144">
        <f aca="true" t="shared" si="0" ref="AB9:AB40">SUM(D9-K9-L9-M9-N9-O9-P9-Q9-R9-S9-T9-U9-V9-W9-X9-Y9-Z9)</f>
        <v>42</v>
      </c>
      <c r="AC9" s="160"/>
      <c r="AD9" s="153"/>
      <c r="AE9" s="185">
        <v>12</v>
      </c>
      <c r="AF9" s="190">
        <f>D9-AE9</f>
        <v>42</v>
      </c>
    </row>
    <row r="10" spans="1:32" s="28" customFormat="1" ht="13.5">
      <c r="A10" s="28" t="s">
        <v>148</v>
      </c>
      <c r="B10" s="29" t="s">
        <v>172</v>
      </c>
      <c r="C10" s="45">
        <v>8</v>
      </c>
      <c r="D10" s="30">
        <v>6</v>
      </c>
      <c r="E10" s="29" t="s">
        <v>504</v>
      </c>
      <c r="F10" s="28" t="s">
        <v>239</v>
      </c>
      <c r="G10" s="35" t="s">
        <v>245</v>
      </c>
      <c r="J10" s="61">
        <v>4.9</v>
      </c>
      <c r="K10" s="106"/>
      <c r="L10" s="87"/>
      <c r="M10" s="118"/>
      <c r="N10" s="70"/>
      <c r="O10" s="131"/>
      <c r="P10" s="97"/>
      <c r="Q10" s="135"/>
      <c r="R10" s="79"/>
      <c r="S10" s="130"/>
      <c r="T10" s="96"/>
      <c r="U10" s="134"/>
      <c r="V10" s="78"/>
      <c r="W10" s="105"/>
      <c r="X10" s="86"/>
      <c r="Y10" s="134"/>
      <c r="Z10" s="78"/>
      <c r="AA10" s="148">
        <f aca="true" t="shared" si="1" ref="AA10:AA40">SUM(D10-K10-L10-O10-P10-S10-T10-W10-X10)</f>
        <v>6</v>
      </c>
      <c r="AB10" s="144">
        <f t="shared" si="0"/>
        <v>6</v>
      </c>
      <c r="AC10" s="160"/>
      <c r="AD10" s="153"/>
      <c r="AE10" s="185"/>
      <c r="AF10" s="190">
        <f aca="true" t="shared" si="2" ref="AF10:AF73">D10-AE10</f>
        <v>6</v>
      </c>
    </row>
    <row r="11" spans="1:32" s="28" customFormat="1" ht="13.5">
      <c r="A11" s="28" t="s">
        <v>148</v>
      </c>
      <c r="B11" s="34" t="s">
        <v>173</v>
      </c>
      <c r="C11" s="45"/>
      <c r="D11" s="30">
        <v>5</v>
      </c>
      <c r="E11" s="29" t="s">
        <v>174</v>
      </c>
      <c r="F11" s="28" t="s">
        <v>239</v>
      </c>
      <c r="G11" s="35" t="s">
        <v>245</v>
      </c>
      <c r="J11" s="61">
        <v>6.1</v>
      </c>
      <c r="K11" s="106">
        <v>3</v>
      </c>
      <c r="L11" s="87"/>
      <c r="M11" s="118">
        <v>3</v>
      </c>
      <c r="N11" s="70"/>
      <c r="O11" s="131"/>
      <c r="P11" s="97"/>
      <c r="Q11" s="135"/>
      <c r="R11" s="79"/>
      <c r="S11" s="130"/>
      <c r="T11" s="96"/>
      <c r="U11" s="134"/>
      <c r="V11" s="78"/>
      <c r="W11" s="105"/>
      <c r="X11" s="86"/>
      <c r="Y11" s="134"/>
      <c r="Z11" s="78"/>
      <c r="AA11" s="148">
        <f t="shared" si="1"/>
        <v>2</v>
      </c>
      <c r="AB11" s="144">
        <f t="shared" si="0"/>
        <v>-1</v>
      </c>
      <c r="AC11" s="160"/>
      <c r="AD11" s="153" t="s">
        <v>502</v>
      </c>
      <c r="AE11" s="185"/>
      <c r="AF11" s="190">
        <f t="shared" si="2"/>
        <v>5</v>
      </c>
    </row>
    <row r="12" spans="1:32" s="28" customFormat="1" ht="13.5">
      <c r="A12" s="28" t="s">
        <v>148</v>
      </c>
      <c r="B12" s="34"/>
      <c r="C12" s="45"/>
      <c r="D12" s="30">
        <v>4</v>
      </c>
      <c r="E12" s="29" t="s">
        <v>262</v>
      </c>
      <c r="F12" s="28" t="s">
        <v>239</v>
      </c>
      <c r="G12" s="27" t="s">
        <v>261</v>
      </c>
      <c r="H12" s="34"/>
      <c r="I12" s="30"/>
      <c r="J12" s="65">
        <v>18</v>
      </c>
      <c r="K12" s="106"/>
      <c r="L12" s="87"/>
      <c r="M12" s="118"/>
      <c r="N12" s="70"/>
      <c r="O12" s="139">
        <v>4</v>
      </c>
      <c r="P12" s="140"/>
      <c r="Q12" s="135">
        <v>4</v>
      </c>
      <c r="R12" s="79"/>
      <c r="S12" s="130"/>
      <c r="T12" s="96"/>
      <c r="U12" s="134"/>
      <c r="V12" s="78"/>
      <c r="W12" s="105"/>
      <c r="X12" s="86"/>
      <c r="Y12" s="134"/>
      <c r="Z12" s="78"/>
      <c r="AA12" s="148">
        <f t="shared" si="1"/>
        <v>0</v>
      </c>
      <c r="AB12" s="144">
        <f t="shared" si="0"/>
        <v>-4</v>
      </c>
      <c r="AC12" s="160"/>
      <c r="AD12" s="153" t="s">
        <v>502</v>
      </c>
      <c r="AE12" s="185"/>
      <c r="AF12" s="190">
        <f t="shared" si="2"/>
        <v>4</v>
      </c>
    </row>
    <row r="13" spans="2:32" s="13" customFormat="1" ht="13.5">
      <c r="B13" s="17"/>
      <c r="C13" s="39"/>
      <c r="D13" s="18"/>
      <c r="E13" s="19"/>
      <c r="G13" s="21"/>
      <c r="H13" s="17"/>
      <c r="I13" s="18"/>
      <c r="J13" s="66"/>
      <c r="K13" s="107"/>
      <c r="L13" s="88"/>
      <c r="M13" s="119"/>
      <c r="N13" s="71"/>
      <c r="O13" s="132"/>
      <c r="P13" s="98"/>
      <c r="Q13" s="136"/>
      <c r="R13" s="80"/>
      <c r="S13" s="109"/>
      <c r="T13" s="90"/>
      <c r="U13" s="121"/>
      <c r="V13" s="73"/>
      <c r="W13" s="108"/>
      <c r="X13" s="89"/>
      <c r="Y13" s="121"/>
      <c r="Z13" s="73"/>
      <c r="AA13" s="148">
        <f t="shared" si="1"/>
        <v>0</v>
      </c>
      <c r="AB13" s="143">
        <f t="shared" si="0"/>
        <v>0</v>
      </c>
      <c r="AC13" s="161"/>
      <c r="AD13" s="157"/>
      <c r="AE13" s="186"/>
      <c r="AF13" s="191">
        <f t="shared" si="2"/>
        <v>0</v>
      </c>
    </row>
    <row r="14" spans="2:32" s="13" customFormat="1" ht="13.5">
      <c r="B14" s="17"/>
      <c r="C14" s="39"/>
      <c r="D14" s="18"/>
      <c r="E14" s="19"/>
      <c r="G14" s="14"/>
      <c r="H14" s="19"/>
      <c r="J14" s="54"/>
      <c r="K14" s="108"/>
      <c r="L14" s="89"/>
      <c r="M14" s="120"/>
      <c r="N14" s="72"/>
      <c r="O14" s="109"/>
      <c r="P14" s="90"/>
      <c r="Q14" s="121"/>
      <c r="R14" s="73"/>
      <c r="S14" s="109"/>
      <c r="T14" s="90"/>
      <c r="U14" s="121"/>
      <c r="V14" s="73"/>
      <c r="W14" s="108"/>
      <c r="X14" s="89"/>
      <c r="Y14" s="121"/>
      <c r="Z14" s="73"/>
      <c r="AA14" s="148">
        <f t="shared" si="1"/>
        <v>0</v>
      </c>
      <c r="AB14" s="143">
        <f t="shared" si="0"/>
        <v>0</v>
      </c>
      <c r="AC14" s="161"/>
      <c r="AD14" s="157"/>
      <c r="AE14" s="186"/>
      <c r="AF14" s="191">
        <f t="shared" si="2"/>
        <v>0</v>
      </c>
    </row>
    <row r="15" spans="1:32" s="13" customFormat="1" ht="13.5">
      <c r="A15" s="13" t="s">
        <v>148</v>
      </c>
      <c r="B15" s="20" t="s">
        <v>489</v>
      </c>
      <c r="C15" s="40"/>
      <c r="D15" s="18">
        <v>34</v>
      </c>
      <c r="E15" s="19" t="s">
        <v>244</v>
      </c>
      <c r="F15" s="13" t="s">
        <v>239</v>
      </c>
      <c r="G15" s="14"/>
      <c r="H15" s="19"/>
      <c r="J15" s="54">
        <v>2.2</v>
      </c>
      <c r="K15" s="108"/>
      <c r="L15" s="89"/>
      <c r="M15" s="120"/>
      <c r="N15" s="72"/>
      <c r="O15" s="109"/>
      <c r="P15" s="90"/>
      <c r="Q15" s="121">
        <v>6</v>
      </c>
      <c r="R15" s="73"/>
      <c r="S15" s="109"/>
      <c r="T15" s="90"/>
      <c r="U15" s="121">
        <v>3</v>
      </c>
      <c r="V15" s="73"/>
      <c r="W15" s="108"/>
      <c r="X15" s="89"/>
      <c r="Y15" s="121">
        <v>5</v>
      </c>
      <c r="Z15" s="73"/>
      <c r="AA15" s="148">
        <f t="shared" si="1"/>
        <v>34</v>
      </c>
      <c r="AB15" s="143">
        <f t="shared" si="0"/>
        <v>20</v>
      </c>
      <c r="AC15" s="161"/>
      <c r="AD15" s="157"/>
      <c r="AE15" s="186"/>
      <c r="AF15" s="191">
        <f t="shared" si="2"/>
        <v>34</v>
      </c>
    </row>
    <row r="16" spans="1:32" s="13" customFormat="1" ht="13.5">
      <c r="A16" s="13" t="s">
        <v>148</v>
      </c>
      <c r="B16" s="17" t="s">
        <v>166</v>
      </c>
      <c r="C16" s="39"/>
      <c r="D16" s="18">
        <v>20</v>
      </c>
      <c r="E16" s="19" t="s">
        <v>281</v>
      </c>
      <c r="F16" s="13" t="s">
        <v>239</v>
      </c>
      <c r="G16" s="21"/>
      <c r="H16" s="19"/>
      <c r="J16" s="54">
        <v>1.4</v>
      </c>
      <c r="K16" s="108"/>
      <c r="L16" s="89"/>
      <c r="M16" s="120"/>
      <c r="N16" s="72"/>
      <c r="O16" s="109">
        <v>6</v>
      </c>
      <c r="P16" s="90"/>
      <c r="Q16" s="121"/>
      <c r="R16" s="73"/>
      <c r="S16" s="109">
        <v>3</v>
      </c>
      <c r="T16" s="90"/>
      <c r="U16" s="121"/>
      <c r="V16" s="73"/>
      <c r="W16" s="108">
        <v>5</v>
      </c>
      <c r="X16" s="89"/>
      <c r="Y16" s="121"/>
      <c r="Z16" s="73"/>
      <c r="AA16" s="148">
        <f t="shared" si="1"/>
        <v>6</v>
      </c>
      <c r="AB16" s="143">
        <f t="shared" si="0"/>
        <v>6</v>
      </c>
      <c r="AC16" s="161"/>
      <c r="AD16" s="157"/>
      <c r="AE16" s="186">
        <v>4</v>
      </c>
      <c r="AF16" s="191">
        <f t="shared" si="2"/>
        <v>16</v>
      </c>
    </row>
    <row r="17" spans="1:32" s="13" customFormat="1" ht="13.5">
      <c r="A17" s="13" t="s">
        <v>148</v>
      </c>
      <c r="B17" s="17" t="s">
        <v>234</v>
      </c>
      <c r="C17" s="39">
        <v>4</v>
      </c>
      <c r="D17" s="18">
        <v>16</v>
      </c>
      <c r="E17" s="19" t="s">
        <v>235</v>
      </c>
      <c r="F17" s="13" t="s">
        <v>239</v>
      </c>
      <c r="H17" s="19"/>
      <c r="I17" s="13" t="s">
        <v>424</v>
      </c>
      <c r="J17" s="54"/>
      <c r="K17" s="108"/>
      <c r="L17" s="89"/>
      <c r="M17" s="120"/>
      <c r="N17" s="72"/>
      <c r="O17" s="109"/>
      <c r="P17" s="90"/>
      <c r="Q17" s="121"/>
      <c r="R17" s="73"/>
      <c r="S17" s="109">
        <v>6</v>
      </c>
      <c r="T17" s="90"/>
      <c r="U17" s="121">
        <v>6</v>
      </c>
      <c r="V17" s="73"/>
      <c r="W17" s="108"/>
      <c r="X17" s="89"/>
      <c r="Y17" s="121"/>
      <c r="Z17" s="73"/>
      <c r="AA17" s="148">
        <f t="shared" si="1"/>
        <v>10</v>
      </c>
      <c r="AB17" s="143">
        <f t="shared" si="0"/>
        <v>4</v>
      </c>
      <c r="AC17" s="162"/>
      <c r="AD17" s="157" t="s">
        <v>502</v>
      </c>
      <c r="AE17" s="186"/>
      <c r="AF17" s="191">
        <f t="shared" si="2"/>
        <v>16</v>
      </c>
    </row>
    <row r="18" spans="1:32" s="13" customFormat="1" ht="13.5">
      <c r="A18" s="13" t="s">
        <v>148</v>
      </c>
      <c r="B18" s="17" t="s">
        <v>233</v>
      </c>
      <c r="C18" s="39"/>
      <c r="D18" s="18">
        <v>8</v>
      </c>
      <c r="E18" s="19" t="s">
        <v>328</v>
      </c>
      <c r="F18" s="13" t="s">
        <v>239</v>
      </c>
      <c r="H18" s="19"/>
      <c r="I18" s="13" t="s">
        <v>424</v>
      </c>
      <c r="J18" s="54"/>
      <c r="K18" s="108"/>
      <c r="L18" s="89"/>
      <c r="M18" s="120"/>
      <c r="N18" s="72"/>
      <c r="O18" s="109"/>
      <c r="P18" s="90"/>
      <c r="Q18" s="121"/>
      <c r="R18" s="73"/>
      <c r="S18" s="109">
        <v>3</v>
      </c>
      <c r="T18" s="90"/>
      <c r="U18" s="121">
        <v>3</v>
      </c>
      <c r="V18" s="73"/>
      <c r="W18" s="109"/>
      <c r="X18" s="90"/>
      <c r="Y18" s="120"/>
      <c r="Z18" s="173"/>
      <c r="AA18" s="148">
        <f t="shared" si="1"/>
        <v>5</v>
      </c>
      <c r="AB18" s="143">
        <f t="shared" si="0"/>
        <v>2</v>
      </c>
      <c r="AC18" s="161"/>
      <c r="AD18" s="157" t="s">
        <v>502</v>
      </c>
      <c r="AE18" s="186"/>
      <c r="AF18" s="191">
        <f t="shared" si="2"/>
        <v>8</v>
      </c>
    </row>
    <row r="19" spans="2:32" s="13" customFormat="1" ht="13.5">
      <c r="B19" s="17"/>
      <c r="C19" s="39"/>
      <c r="D19" s="18"/>
      <c r="E19" s="19"/>
      <c r="G19" s="21"/>
      <c r="H19" s="19"/>
      <c r="J19" s="54"/>
      <c r="K19" s="108"/>
      <c r="L19" s="89"/>
      <c r="M19" s="120"/>
      <c r="N19" s="72"/>
      <c r="O19" s="109"/>
      <c r="P19" s="90"/>
      <c r="Q19" s="121"/>
      <c r="R19" s="73"/>
      <c r="S19" s="109"/>
      <c r="T19" s="90"/>
      <c r="U19" s="121"/>
      <c r="V19" s="73"/>
      <c r="W19" s="109"/>
      <c r="X19" s="90"/>
      <c r="Y19" s="120"/>
      <c r="Z19" s="73"/>
      <c r="AA19" s="148">
        <f t="shared" si="1"/>
        <v>0</v>
      </c>
      <c r="AB19" s="143">
        <f t="shared" si="0"/>
        <v>0</v>
      </c>
      <c r="AC19" s="161"/>
      <c r="AD19" s="157"/>
      <c r="AE19" s="186"/>
      <c r="AF19" s="191">
        <f t="shared" si="2"/>
        <v>0</v>
      </c>
    </row>
    <row r="20" spans="2:32" s="13" customFormat="1" ht="13.5">
      <c r="B20" s="17"/>
      <c r="C20" s="39"/>
      <c r="D20" s="18"/>
      <c r="E20" s="19"/>
      <c r="G20" s="21"/>
      <c r="H20" s="19"/>
      <c r="J20" s="54"/>
      <c r="K20" s="108"/>
      <c r="L20" s="89"/>
      <c r="M20" s="120"/>
      <c r="N20" s="72"/>
      <c r="O20" s="109"/>
      <c r="P20" s="90"/>
      <c r="Q20" s="121"/>
      <c r="R20" s="73"/>
      <c r="S20" s="109"/>
      <c r="T20" s="90"/>
      <c r="U20" s="121"/>
      <c r="V20" s="73"/>
      <c r="W20" s="109"/>
      <c r="X20" s="90"/>
      <c r="Y20" s="120"/>
      <c r="Z20" s="73"/>
      <c r="AA20" s="148">
        <f t="shared" si="1"/>
        <v>0</v>
      </c>
      <c r="AB20" s="143">
        <f t="shared" si="0"/>
        <v>0</v>
      </c>
      <c r="AC20" s="161"/>
      <c r="AD20" s="157"/>
      <c r="AE20" s="186"/>
      <c r="AF20" s="191">
        <f t="shared" si="2"/>
        <v>0</v>
      </c>
    </row>
    <row r="21" spans="1:32" s="28" customFormat="1" ht="13.5">
      <c r="A21" s="28" t="s">
        <v>148</v>
      </c>
      <c r="B21" s="34" t="s">
        <v>159</v>
      </c>
      <c r="C21" s="45"/>
      <c r="D21" s="30">
        <v>10</v>
      </c>
      <c r="E21" s="29" t="s">
        <v>160</v>
      </c>
      <c r="F21" s="28" t="s">
        <v>239</v>
      </c>
      <c r="G21" s="27"/>
      <c r="H21" s="29"/>
      <c r="I21" s="28" t="s">
        <v>425</v>
      </c>
      <c r="J21" s="58">
        <v>3</v>
      </c>
      <c r="K21" s="105">
        <v>8</v>
      </c>
      <c r="L21" s="86"/>
      <c r="M21" s="117">
        <v>8</v>
      </c>
      <c r="N21" s="69"/>
      <c r="O21" s="130"/>
      <c r="P21" s="96"/>
      <c r="Q21" s="134"/>
      <c r="R21" s="78"/>
      <c r="S21" s="130"/>
      <c r="T21" s="96"/>
      <c r="U21" s="134"/>
      <c r="V21" s="78"/>
      <c r="W21" s="130"/>
      <c r="X21" s="96"/>
      <c r="Y21" s="134"/>
      <c r="Z21" s="78"/>
      <c r="AA21" s="148">
        <f t="shared" si="1"/>
        <v>2</v>
      </c>
      <c r="AB21" s="144">
        <f t="shared" si="0"/>
        <v>-6</v>
      </c>
      <c r="AC21" s="163"/>
      <c r="AD21" s="153" t="s">
        <v>502</v>
      </c>
      <c r="AE21" s="185"/>
      <c r="AF21" s="190">
        <f t="shared" si="2"/>
        <v>10</v>
      </c>
    </row>
    <row r="22" spans="1:32" s="11" customFormat="1" ht="13.5">
      <c r="A22" s="13"/>
      <c r="B22" s="17"/>
      <c r="C22" s="39"/>
      <c r="D22" s="18"/>
      <c r="E22" s="19"/>
      <c r="F22" s="13"/>
      <c r="G22" s="14"/>
      <c r="H22" s="19"/>
      <c r="J22" s="54"/>
      <c r="K22" s="108"/>
      <c r="L22" s="89"/>
      <c r="M22" s="120"/>
      <c r="N22" s="72"/>
      <c r="O22" s="109"/>
      <c r="P22" s="90"/>
      <c r="Q22" s="121"/>
      <c r="R22" s="73"/>
      <c r="S22" s="109"/>
      <c r="T22" s="90"/>
      <c r="U22" s="121"/>
      <c r="V22" s="73"/>
      <c r="W22" s="109"/>
      <c r="X22" s="90"/>
      <c r="Y22" s="121"/>
      <c r="Z22" s="73"/>
      <c r="AA22" s="148">
        <f t="shared" si="1"/>
        <v>0</v>
      </c>
      <c r="AB22" s="143">
        <f t="shared" si="0"/>
        <v>0</v>
      </c>
      <c r="AC22" s="162"/>
      <c r="AD22" s="158"/>
      <c r="AE22" s="187"/>
      <c r="AF22" s="191">
        <f t="shared" si="2"/>
        <v>0</v>
      </c>
    </row>
    <row r="23" spans="1:32" s="11" customFormat="1" ht="13.5">
      <c r="A23" s="13"/>
      <c r="B23" s="17"/>
      <c r="C23" s="39"/>
      <c r="D23" s="18"/>
      <c r="E23" s="19"/>
      <c r="F23" s="13"/>
      <c r="G23" s="14"/>
      <c r="H23" s="19"/>
      <c r="J23" s="54"/>
      <c r="K23" s="108"/>
      <c r="L23" s="89"/>
      <c r="M23" s="120"/>
      <c r="N23" s="72"/>
      <c r="O23" s="109"/>
      <c r="P23" s="90"/>
      <c r="Q23" s="121"/>
      <c r="R23" s="73"/>
      <c r="S23" s="109"/>
      <c r="T23" s="90"/>
      <c r="U23" s="121"/>
      <c r="V23" s="73"/>
      <c r="W23" s="109"/>
      <c r="X23" s="90"/>
      <c r="Y23" s="121"/>
      <c r="Z23" s="73"/>
      <c r="AA23" s="148">
        <f t="shared" si="1"/>
        <v>0</v>
      </c>
      <c r="AB23" s="143">
        <f t="shared" si="0"/>
        <v>0</v>
      </c>
      <c r="AC23" s="162"/>
      <c r="AD23" s="158"/>
      <c r="AE23" s="187"/>
      <c r="AF23" s="191">
        <f t="shared" si="2"/>
        <v>0</v>
      </c>
    </row>
    <row r="24" spans="1:32" s="11" customFormat="1" ht="13.5">
      <c r="A24" s="13" t="s">
        <v>148</v>
      </c>
      <c r="B24" s="17" t="s">
        <v>149</v>
      </c>
      <c r="C24" s="39"/>
      <c r="D24" s="18">
        <v>10</v>
      </c>
      <c r="E24" s="19" t="s">
        <v>252</v>
      </c>
      <c r="F24" s="13" t="s">
        <v>239</v>
      </c>
      <c r="G24" s="14" t="s">
        <v>240</v>
      </c>
      <c r="H24" s="19"/>
      <c r="J24" s="54">
        <v>5.5</v>
      </c>
      <c r="K24" s="109">
        <v>2</v>
      </c>
      <c r="L24" s="90"/>
      <c r="M24" s="121"/>
      <c r="N24" s="73"/>
      <c r="O24" s="109"/>
      <c r="P24" s="90"/>
      <c r="Q24" s="121"/>
      <c r="R24" s="73"/>
      <c r="S24" s="109">
        <v>2</v>
      </c>
      <c r="T24" s="90"/>
      <c r="U24" s="121"/>
      <c r="V24" s="73"/>
      <c r="W24" s="109">
        <v>4</v>
      </c>
      <c r="X24" s="90"/>
      <c r="Y24" s="121"/>
      <c r="Z24" s="73"/>
      <c r="AA24" s="148">
        <f t="shared" si="1"/>
        <v>2</v>
      </c>
      <c r="AB24" s="143">
        <f t="shared" si="0"/>
        <v>2</v>
      </c>
      <c r="AC24" s="161"/>
      <c r="AD24" s="158"/>
      <c r="AE24" s="187"/>
      <c r="AF24" s="191">
        <f t="shared" si="2"/>
        <v>10</v>
      </c>
    </row>
    <row r="25" spans="1:32" s="11" customFormat="1" ht="13.5">
      <c r="A25" s="13" t="s">
        <v>148</v>
      </c>
      <c r="B25" s="17" t="s">
        <v>150</v>
      </c>
      <c r="C25" s="39"/>
      <c r="D25" s="18"/>
      <c r="E25" s="19" t="s">
        <v>253</v>
      </c>
      <c r="F25" s="13" t="s">
        <v>239</v>
      </c>
      <c r="G25" s="14" t="s">
        <v>241</v>
      </c>
      <c r="H25" s="19"/>
      <c r="J25" s="54">
        <v>7.8</v>
      </c>
      <c r="K25" s="108"/>
      <c r="L25" s="89"/>
      <c r="M25" s="120"/>
      <c r="N25" s="72"/>
      <c r="O25" s="109"/>
      <c r="P25" s="90"/>
      <c r="Q25" s="121"/>
      <c r="R25" s="73"/>
      <c r="S25" s="109"/>
      <c r="T25" s="90"/>
      <c r="U25" s="121"/>
      <c r="V25" s="73"/>
      <c r="W25" s="109"/>
      <c r="X25" s="90"/>
      <c r="Y25" s="121"/>
      <c r="Z25" s="72"/>
      <c r="AA25" s="148">
        <f t="shared" si="1"/>
        <v>0</v>
      </c>
      <c r="AB25" s="143">
        <f t="shared" si="0"/>
        <v>0</v>
      </c>
      <c r="AC25" s="161"/>
      <c r="AD25" s="158"/>
      <c r="AE25" s="187"/>
      <c r="AF25" s="191">
        <f t="shared" si="2"/>
        <v>0</v>
      </c>
    </row>
    <row r="26" spans="1:32" s="11" customFormat="1" ht="13.5">
      <c r="A26" s="13" t="s">
        <v>148</v>
      </c>
      <c r="B26" s="17" t="s">
        <v>151</v>
      </c>
      <c r="C26" s="39"/>
      <c r="D26" s="18">
        <v>15</v>
      </c>
      <c r="E26" s="19" t="s">
        <v>254</v>
      </c>
      <c r="F26" s="13" t="s">
        <v>239</v>
      </c>
      <c r="G26" s="14" t="s">
        <v>242</v>
      </c>
      <c r="H26" s="19"/>
      <c r="J26" s="54">
        <v>10.2</v>
      </c>
      <c r="K26" s="108">
        <v>3</v>
      </c>
      <c r="L26" s="89"/>
      <c r="M26" s="120"/>
      <c r="N26" s="72"/>
      <c r="O26" s="109">
        <v>4</v>
      </c>
      <c r="P26" s="90"/>
      <c r="Q26" s="121"/>
      <c r="R26" s="73"/>
      <c r="S26" s="109"/>
      <c r="T26" s="90"/>
      <c r="U26" s="121"/>
      <c r="V26" s="73"/>
      <c r="W26" s="109">
        <v>1</v>
      </c>
      <c r="X26" s="90"/>
      <c r="Y26" s="120"/>
      <c r="Z26" s="73"/>
      <c r="AA26" s="148">
        <f t="shared" si="1"/>
        <v>7</v>
      </c>
      <c r="AB26" s="143">
        <f t="shared" si="0"/>
        <v>7</v>
      </c>
      <c r="AC26" s="161"/>
      <c r="AD26" s="158"/>
      <c r="AE26" s="187">
        <v>4</v>
      </c>
      <c r="AF26" s="191">
        <f t="shared" si="2"/>
        <v>11</v>
      </c>
    </row>
    <row r="27" spans="1:32" s="11" customFormat="1" ht="13.5">
      <c r="A27" s="13" t="s">
        <v>148</v>
      </c>
      <c r="B27" s="17" t="s">
        <v>152</v>
      </c>
      <c r="C27" s="39"/>
      <c r="D27" s="18">
        <v>5</v>
      </c>
      <c r="E27" s="19" t="s">
        <v>255</v>
      </c>
      <c r="F27" s="13" t="s">
        <v>239</v>
      </c>
      <c r="G27" s="14" t="s">
        <v>243</v>
      </c>
      <c r="H27" s="19"/>
      <c r="J27" s="54">
        <v>14.6</v>
      </c>
      <c r="K27" s="108"/>
      <c r="L27" s="89"/>
      <c r="M27" s="120"/>
      <c r="N27" s="72"/>
      <c r="O27" s="109"/>
      <c r="P27" s="90"/>
      <c r="Q27" s="121"/>
      <c r="R27" s="73"/>
      <c r="S27" s="109">
        <v>3</v>
      </c>
      <c r="T27" s="90"/>
      <c r="U27" s="121"/>
      <c r="V27" s="73"/>
      <c r="W27" s="109">
        <v>2</v>
      </c>
      <c r="X27" s="90"/>
      <c r="Y27" s="121"/>
      <c r="Z27" s="72"/>
      <c r="AA27" s="148">
        <f t="shared" si="1"/>
        <v>0</v>
      </c>
      <c r="AB27" s="143">
        <f t="shared" si="0"/>
        <v>0</v>
      </c>
      <c r="AC27" s="162"/>
      <c r="AD27" s="164"/>
      <c r="AE27" s="187"/>
      <c r="AF27" s="191">
        <f t="shared" si="2"/>
        <v>5</v>
      </c>
    </row>
    <row r="28" spans="1:32" s="11" customFormat="1" ht="13.5">
      <c r="A28" s="13" t="s">
        <v>148</v>
      </c>
      <c r="B28" s="17" t="s">
        <v>153</v>
      </c>
      <c r="C28" s="39"/>
      <c r="D28" s="18">
        <v>8</v>
      </c>
      <c r="E28" s="19" t="s">
        <v>256</v>
      </c>
      <c r="F28" s="13" t="s">
        <v>239</v>
      </c>
      <c r="G28" s="14" t="s">
        <v>240</v>
      </c>
      <c r="H28" s="19"/>
      <c r="J28" s="54">
        <v>4.6</v>
      </c>
      <c r="K28" s="108"/>
      <c r="L28" s="89"/>
      <c r="M28" s="120">
        <v>2</v>
      </c>
      <c r="N28" s="72"/>
      <c r="O28" s="109"/>
      <c r="P28" s="90"/>
      <c r="Q28" s="121"/>
      <c r="R28" s="73"/>
      <c r="S28" s="109"/>
      <c r="T28" s="90"/>
      <c r="U28" s="121">
        <v>2</v>
      </c>
      <c r="V28" s="73"/>
      <c r="W28" s="109"/>
      <c r="X28" s="90"/>
      <c r="Y28" s="121">
        <v>4</v>
      </c>
      <c r="Z28" s="72"/>
      <c r="AA28" s="148">
        <f t="shared" si="1"/>
        <v>8</v>
      </c>
      <c r="AB28" s="143">
        <f t="shared" si="0"/>
        <v>0</v>
      </c>
      <c r="AC28" s="162"/>
      <c r="AD28" s="164"/>
      <c r="AE28" s="187"/>
      <c r="AF28" s="191">
        <f t="shared" si="2"/>
        <v>8</v>
      </c>
    </row>
    <row r="29" spans="1:32" s="11" customFormat="1" ht="13.5">
      <c r="A29" s="13" t="s">
        <v>148</v>
      </c>
      <c r="B29" s="17" t="s">
        <v>154</v>
      </c>
      <c r="C29" s="39"/>
      <c r="D29" s="18">
        <v>8</v>
      </c>
      <c r="E29" s="19" t="s">
        <v>257</v>
      </c>
      <c r="F29" s="13" t="s">
        <v>239</v>
      </c>
      <c r="G29" s="14" t="s">
        <v>241</v>
      </c>
      <c r="H29" s="19"/>
      <c r="J29" s="54">
        <v>6.8</v>
      </c>
      <c r="K29" s="108">
        <v>2</v>
      </c>
      <c r="L29" s="89"/>
      <c r="M29" s="120">
        <v>2</v>
      </c>
      <c r="N29" s="72"/>
      <c r="O29" s="109"/>
      <c r="P29" s="90"/>
      <c r="Q29" s="121"/>
      <c r="R29" s="73"/>
      <c r="S29" s="109"/>
      <c r="T29" s="90"/>
      <c r="U29" s="121"/>
      <c r="V29" s="73"/>
      <c r="W29" s="108"/>
      <c r="X29" s="89"/>
      <c r="Y29" s="121"/>
      <c r="Z29" s="72"/>
      <c r="AA29" s="148">
        <f t="shared" si="1"/>
        <v>6</v>
      </c>
      <c r="AB29" s="143">
        <f t="shared" si="0"/>
        <v>4</v>
      </c>
      <c r="AC29" s="161"/>
      <c r="AD29" s="164"/>
      <c r="AE29" s="187">
        <v>4</v>
      </c>
      <c r="AF29" s="191">
        <f t="shared" si="2"/>
        <v>4</v>
      </c>
    </row>
    <row r="30" spans="1:32" s="11" customFormat="1" ht="13.5">
      <c r="A30" s="13" t="s">
        <v>148</v>
      </c>
      <c r="B30" s="17" t="s">
        <v>155</v>
      </c>
      <c r="C30" s="39"/>
      <c r="D30" s="18">
        <v>26</v>
      </c>
      <c r="E30" s="19" t="s">
        <v>258</v>
      </c>
      <c r="F30" s="13" t="s">
        <v>239</v>
      </c>
      <c r="G30" s="14" t="s">
        <v>242</v>
      </c>
      <c r="H30" s="19"/>
      <c r="J30" s="54">
        <v>9</v>
      </c>
      <c r="K30" s="108"/>
      <c r="L30" s="89"/>
      <c r="M30" s="120">
        <v>3</v>
      </c>
      <c r="N30" s="72"/>
      <c r="O30" s="109"/>
      <c r="P30" s="90"/>
      <c r="Q30" s="121">
        <v>4</v>
      </c>
      <c r="R30" s="73"/>
      <c r="S30" s="109"/>
      <c r="T30" s="90"/>
      <c r="U30" s="121"/>
      <c r="V30" s="73"/>
      <c r="W30" s="109"/>
      <c r="X30" s="90"/>
      <c r="Y30" s="121">
        <v>1</v>
      </c>
      <c r="Z30" s="73"/>
      <c r="AA30" s="148">
        <f t="shared" si="1"/>
        <v>26</v>
      </c>
      <c r="AB30" s="143">
        <f t="shared" si="0"/>
        <v>18</v>
      </c>
      <c r="AC30" s="162"/>
      <c r="AD30" s="164"/>
      <c r="AE30" s="187">
        <v>12</v>
      </c>
      <c r="AF30" s="191">
        <f t="shared" si="2"/>
        <v>14</v>
      </c>
    </row>
    <row r="31" spans="1:32" s="11" customFormat="1" ht="13.5">
      <c r="A31" s="13" t="s">
        <v>148</v>
      </c>
      <c r="B31" s="17" t="s">
        <v>156</v>
      </c>
      <c r="C31" s="39"/>
      <c r="D31" s="18">
        <v>8</v>
      </c>
      <c r="E31" s="19" t="s">
        <v>259</v>
      </c>
      <c r="F31" s="13" t="s">
        <v>239</v>
      </c>
      <c r="G31" s="14" t="s">
        <v>243</v>
      </c>
      <c r="H31" s="19"/>
      <c r="J31" s="54">
        <v>13.7</v>
      </c>
      <c r="K31" s="108"/>
      <c r="L31" s="89"/>
      <c r="M31" s="120"/>
      <c r="N31" s="72"/>
      <c r="O31" s="109"/>
      <c r="P31" s="90"/>
      <c r="Q31" s="121"/>
      <c r="R31" s="73"/>
      <c r="S31" s="109"/>
      <c r="T31" s="90"/>
      <c r="U31" s="121">
        <v>3</v>
      </c>
      <c r="V31" s="73"/>
      <c r="W31" s="108"/>
      <c r="X31" s="89"/>
      <c r="Y31" s="121">
        <v>2</v>
      </c>
      <c r="Z31" s="73"/>
      <c r="AA31" s="148">
        <f t="shared" si="1"/>
        <v>8</v>
      </c>
      <c r="AB31" s="143">
        <f t="shared" si="0"/>
        <v>3</v>
      </c>
      <c r="AC31" s="161"/>
      <c r="AD31" s="164"/>
      <c r="AE31" s="187"/>
      <c r="AF31" s="191">
        <f t="shared" si="2"/>
        <v>8</v>
      </c>
    </row>
    <row r="32" spans="1:32" s="11" customFormat="1" ht="13.5">
      <c r="A32" s="13" t="s">
        <v>148</v>
      </c>
      <c r="B32" s="17" t="s">
        <v>157</v>
      </c>
      <c r="C32" s="39"/>
      <c r="D32" s="18">
        <v>50</v>
      </c>
      <c r="E32" s="19" t="s">
        <v>158</v>
      </c>
      <c r="F32" s="13" t="s">
        <v>239</v>
      </c>
      <c r="G32" s="14"/>
      <c r="H32" s="19"/>
      <c r="J32" s="54">
        <v>1.6</v>
      </c>
      <c r="K32" s="108"/>
      <c r="L32" s="89"/>
      <c r="M32" s="120"/>
      <c r="N32" s="72"/>
      <c r="O32" s="109"/>
      <c r="P32" s="90"/>
      <c r="Q32" s="121"/>
      <c r="R32" s="73"/>
      <c r="S32" s="109">
        <v>20</v>
      </c>
      <c r="T32" s="90"/>
      <c r="U32" s="121">
        <v>20</v>
      </c>
      <c r="V32" s="73"/>
      <c r="W32" s="109"/>
      <c r="X32" s="90"/>
      <c r="Y32" s="120"/>
      <c r="Z32" s="73"/>
      <c r="AA32" s="148">
        <f t="shared" si="1"/>
        <v>30</v>
      </c>
      <c r="AB32" s="143">
        <f t="shared" si="0"/>
        <v>10</v>
      </c>
      <c r="AC32" s="161"/>
      <c r="AD32" s="158"/>
      <c r="AE32" s="187"/>
      <c r="AF32" s="191">
        <f t="shared" si="2"/>
        <v>50</v>
      </c>
    </row>
    <row r="33" spans="3:32" s="11" customFormat="1" ht="13.5">
      <c r="C33" s="41"/>
      <c r="H33" s="19"/>
      <c r="J33" s="55"/>
      <c r="K33" s="108"/>
      <c r="L33" s="89"/>
      <c r="M33" s="120"/>
      <c r="N33" s="72"/>
      <c r="O33" s="109"/>
      <c r="P33" s="90"/>
      <c r="Q33" s="121"/>
      <c r="R33" s="73"/>
      <c r="S33" s="109"/>
      <c r="T33" s="90"/>
      <c r="U33" s="121"/>
      <c r="V33" s="73"/>
      <c r="W33" s="109"/>
      <c r="X33" s="90"/>
      <c r="Y33" s="120"/>
      <c r="Z33" s="73"/>
      <c r="AA33" s="148">
        <f t="shared" si="1"/>
        <v>0</v>
      </c>
      <c r="AB33" s="143">
        <f t="shared" si="0"/>
        <v>0</v>
      </c>
      <c r="AC33" s="161"/>
      <c r="AD33" s="158"/>
      <c r="AE33" s="187"/>
      <c r="AF33" s="191">
        <f t="shared" si="2"/>
        <v>0</v>
      </c>
    </row>
    <row r="34" spans="3:32" s="13" customFormat="1" ht="13.5">
      <c r="C34" s="42"/>
      <c r="H34" s="19"/>
      <c r="J34" s="54"/>
      <c r="K34" s="108"/>
      <c r="L34" s="89"/>
      <c r="M34" s="120"/>
      <c r="N34" s="72"/>
      <c r="O34" s="109"/>
      <c r="P34" s="90"/>
      <c r="Q34" s="121"/>
      <c r="R34" s="73"/>
      <c r="S34" s="109"/>
      <c r="T34" s="90"/>
      <c r="U34" s="121"/>
      <c r="V34" s="73"/>
      <c r="W34" s="108"/>
      <c r="X34" s="89"/>
      <c r="Y34" s="121"/>
      <c r="Z34" s="73"/>
      <c r="AA34" s="148">
        <f t="shared" si="1"/>
        <v>0</v>
      </c>
      <c r="AB34" s="143">
        <f t="shared" si="0"/>
        <v>0</v>
      </c>
      <c r="AC34" s="161"/>
      <c r="AD34" s="161"/>
      <c r="AE34" s="186"/>
      <c r="AF34" s="191">
        <f t="shared" si="2"/>
        <v>0</v>
      </c>
    </row>
    <row r="35" spans="1:32" s="28" customFormat="1" ht="13.5">
      <c r="A35" s="28" t="s">
        <v>148</v>
      </c>
      <c r="B35" s="34" t="s">
        <v>163</v>
      </c>
      <c r="C35" s="45"/>
      <c r="D35" s="30">
        <v>100</v>
      </c>
      <c r="E35" s="29" t="s">
        <v>282</v>
      </c>
      <c r="F35" s="28" t="s">
        <v>239</v>
      </c>
      <c r="G35" s="27"/>
      <c r="H35" s="29"/>
      <c r="I35" s="28" t="s">
        <v>426</v>
      </c>
      <c r="J35" s="57"/>
      <c r="K35" s="105"/>
      <c r="L35" s="86"/>
      <c r="M35" s="117"/>
      <c r="N35" s="69"/>
      <c r="O35" s="130"/>
      <c r="P35" s="96"/>
      <c r="Q35" s="134"/>
      <c r="R35" s="78"/>
      <c r="S35" s="130"/>
      <c r="T35" s="96"/>
      <c r="U35" s="134"/>
      <c r="V35" s="78"/>
      <c r="W35" s="105"/>
      <c r="X35" s="86"/>
      <c r="Y35" s="134"/>
      <c r="Z35" s="69"/>
      <c r="AA35" s="148">
        <f t="shared" si="1"/>
        <v>100</v>
      </c>
      <c r="AB35" s="144">
        <f t="shared" si="0"/>
        <v>100</v>
      </c>
      <c r="AC35" s="160"/>
      <c r="AD35" s="153"/>
      <c r="AE35" s="185"/>
      <c r="AF35" s="190">
        <f t="shared" si="2"/>
        <v>100</v>
      </c>
    </row>
    <row r="36" spans="1:32" s="28" customFormat="1" ht="13.5">
      <c r="A36" s="28" t="s">
        <v>148</v>
      </c>
      <c r="B36" s="34"/>
      <c r="C36" s="45"/>
      <c r="D36" s="30">
        <v>50</v>
      </c>
      <c r="E36" s="29" t="s">
        <v>283</v>
      </c>
      <c r="F36" s="28" t="s">
        <v>264</v>
      </c>
      <c r="G36" s="27"/>
      <c r="H36" s="29"/>
      <c r="I36" s="28" t="s">
        <v>427</v>
      </c>
      <c r="J36" s="57"/>
      <c r="K36" s="105"/>
      <c r="L36" s="86"/>
      <c r="M36" s="117"/>
      <c r="N36" s="69"/>
      <c r="O36" s="130"/>
      <c r="P36" s="96"/>
      <c r="Q36" s="134"/>
      <c r="R36" s="78"/>
      <c r="S36" s="130"/>
      <c r="T36" s="96"/>
      <c r="U36" s="134"/>
      <c r="V36" s="78"/>
      <c r="W36" s="105"/>
      <c r="X36" s="86"/>
      <c r="Y36" s="134"/>
      <c r="Z36" s="69"/>
      <c r="AA36" s="148">
        <f t="shared" si="1"/>
        <v>50</v>
      </c>
      <c r="AB36" s="144">
        <f t="shared" si="0"/>
        <v>50</v>
      </c>
      <c r="AC36" s="160"/>
      <c r="AD36" s="160"/>
      <c r="AE36" s="185"/>
      <c r="AF36" s="190">
        <f t="shared" si="2"/>
        <v>50</v>
      </c>
    </row>
    <row r="37" spans="1:32" s="28" customFormat="1" ht="13.5">
      <c r="A37" s="28" t="s">
        <v>148</v>
      </c>
      <c r="B37" s="34" t="s">
        <v>161</v>
      </c>
      <c r="C37" s="45"/>
      <c r="D37" s="30">
        <v>50</v>
      </c>
      <c r="E37" s="29" t="s">
        <v>162</v>
      </c>
      <c r="F37" s="28" t="s">
        <v>239</v>
      </c>
      <c r="G37" s="27"/>
      <c r="H37" s="29"/>
      <c r="J37" s="58"/>
      <c r="K37" s="105"/>
      <c r="L37" s="86"/>
      <c r="M37" s="117"/>
      <c r="N37" s="69"/>
      <c r="O37" s="130"/>
      <c r="P37" s="96"/>
      <c r="Q37" s="134"/>
      <c r="R37" s="78"/>
      <c r="S37" s="130"/>
      <c r="T37" s="96"/>
      <c r="U37" s="134"/>
      <c r="V37" s="78"/>
      <c r="W37" s="105"/>
      <c r="X37" s="86"/>
      <c r="Y37" s="134"/>
      <c r="Z37" s="69"/>
      <c r="AA37" s="148">
        <f t="shared" si="1"/>
        <v>50</v>
      </c>
      <c r="AB37" s="144">
        <f t="shared" si="0"/>
        <v>50</v>
      </c>
      <c r="AC37" s="160"/>
      <c r="AD37" s="160"/>
      <c r="AE37" s="185"/>
      <c r="AF37" s="190">
        <f t="shared" si="2"/>
        <v>50</v>
      </c>
    </row>
    <row r="38" spans="3:32" s="13" customFormat="1" ht="13.5">
      <c r="C38" s="42"/>
      <c r="H38" s="19"/>
      <c r="J38" s="54"/>
      <c r="K38" s="108"/>
      <c r="L38" s="89"/>
      <c r="M38" s="120"/>
      <c r="N38" s="72"/>
      <c r="O38" s="109"/>
      <c r="P38" s="90"/>
      <c r="Q38" s="121"/>
      <c r="R38" s="73"/>
      <c r="S38" s="109"/>
      <c r="T38" s="90"/>
      <c r="U38" s="121"/>
      <c r="V38" s="73"/>
      <c r="W38" s="108"/>
      <c r="X38" s="89"/>
      <c r="Y38" s="121"/>
      <c r="Z38" s="72"/>
      <c r="AA38" s="148">
        <f t="shared" si="1"/>
        <v>0</v>
      </c>
      <c r="AB38" s="143">
        <f t="shared" si="0"/>
        <v>0</v>
      </c>
      <c r="AC38" s="161"/>
      <c r="AD38" s="161"/>
      <c r="AE38" s="186"/>
      <c r="AF38" s="191">
        <f t="shared" si="2"/>
        <v>0</v>
      </c>
    </row>
    <row r="39" spans="3:32" s="13" customFormat="1" ht="13.5">
      <c r="C39" s="42"/>
      <c r="H39" s="19"/>
      <c r="J39" s="54"/>
      <c r="K39" s="108"/>
      <c r="L39" s="89"/>
      <c r="M39" s="120"/>
      <c r="N39" s="72"/>
      <c r="O39" s="109"/>
      <c r="P39" s="90"/>
      <c r="Q39" s="121"/>
      <c r="R39" s="73"/>
      <c r="S39" s="109"/>
      <c r="T39" s="90"/>
      <c r="U39" s="121"/>
      <c r="V39" s="73"/>
      <c r="W39" s="108"/>
      <c r="X39" s="89"/>
      <c r="Y39" s="121"/>
      <c r="Z39" s="72"/>
      <c r="AA39" s="148">
        <f t="shared" si="1"/>
        <v>0</v>
      </c>
      <c r="AB39" s="143">
        <f t="shared" si="0"/>
        <v>0</v>
      </c>
      <c r="AC39" s="161"/>
      <c r="AD39" s="161"/>
      <c r="AE39" s="186"/>
      <c r="AF39" s="191">
        <f t="shared" si="2"/>
        <v>0</v>
      </c>
    </row>
    <row r="40" spans="1:32" s="13" customFormat="1" ht="13.5">
      <c r="A40" s="13" t="s">
        <v>148</v>
      </c>
      <c r="B40" s="17" t="s">
        <v>178</v>
      </c>
      <c r="C40" s="39"/>
      <c r="D40" s="18">
        <v>12</v>
      </c>
      <c r="E40" s="19" t="s">
        <v>179</v>
      </c>
      <c r="F40" s="13" t="s">
        <v>239</v>
      </c>
      <c r="G40" s="14" t="s">
        <v>247</v>
      </c>
      <c r="H40" s="19"/>
      <c r="J40" s="54">
        <v>3.1</v>
      </c>
      <c r="K40" s="108"/>
      <c r="L40" s="89"/>
      <c r="M40" s="120"/>
      <c r="N40" s="72"/>
      <c r="O40" s="109"/>
      <c r="P40" s="90"/>
      <c r="Q40" s="121"/>
      <c r="R40" s="73"/>
      <c r="S40" s="109"/>
      <c r="T40" s="90"/>
      <c r="U40" s="121"/>
      <c r="V40" s="73"/>
      <c r="W40" s="108"/>
      <c r="X40" s="89"/>
      <c r="Y40" s="121"/>
      <c r="Z40" s="73"/>
      <c r="AA40" s="148">
        <f t="shared" si="1"/>
        <v>12</v>
      </c>
      <c r="AB40" s="143">
        <f t="shared" si="0"/>
        <v>12</v>
      </c>
      <c r="AC40" s="161"/>
      <c r="AD40" s="161"/>
      <c r="AE40" s="186"/>
      <c r="AF40" s="191">
        <f t="shared" si="2"/>
        <v>12</v>
      </c>
    </row>
    <row r="41" spans="1:32" s="13" customFormat="1" ht="13.5">
      <c r="A41" s="13" t="s">
        <v>148</v>
      </c>
      <c r="B41" s="17" t="s">
        <v>180</v>
      </c>
      <c r="C41" s="39">
        <v>16</v>
      </c>
      <c r="D41" s="18">
        <v>28</v>
      </c>
      <c r="E41" s="19" t="s">
        <v>181</v>
      </c>
      <c r="F41" s="13" t="s">
        <v>239</v>
      </c>
      <c r="G41" s="14" t="s">
        <v>248</v>
      </c>
      <c r="H41" s="19"/>
      <c r="J41" s="54">
        <v>4.3</v>
      </c>
      <c r="K41" s="108">
        <v>2</v>
      </c>
      <c r="L41" s="89"/>
      <c r="M41" s="120"/>
      <c r="N41" s="72"/>
      <c r="O41" s="109">
        <v>6</v>
      </c>
      <c r="P41" s="90"/>
      <c r="Q41" s="121"/>
      <c r="R41" s="73"/>
      <c r="S41" s="109">
        <v>4</v>
      </c>
      <c r="T41" s="90"/>
      <c r="U41" s="121">
        <v>4</v>
      </c>
      <c r="V41" s="73"/>
      <c r="W41" s="108">
        <v>2</v>
      </c>
      <c r="X41" s="89"/>
      <c r="Y41" s="121">
        <v>2</v>
      </c>
      <c r="Z41" s="72"/>
      <c r="AA41" s="148">
        <f aca="true" t="shared" si="3" ref="AA41:AA72">SUM(D41-K41-L41-O41-P41-S41-T41-W41-X41)</f>
        <v>14</v>
      </c>
      <c r="AB41" s="143">
        <f aca="true" t="shared" si="4" ref="AB41:AB72">SUM(D41-K41-L41-M41-N41-O41-P41-Q41-R41-S41-T41-U41-V41-W41-X41-Y41-Z41)</f>
        <v>8</v>
      </c>
      <c r="AC41" s="161"/>
      <c r="AD41" s="161"/>
      <c r="AE41" s="186">
        <v>4</v>
      </c>
      <c r="AF41" s="191">
        <f t="shared" si="2"/>
        <v>24</v>
      </c>
    </row>
    <row r="42" spans="1:32" s="13" customFormat="1" ht="13.5">
      <c r="A42" s="13" t="s">
        <v>148</v>
      </c>
      <c r="B42" s="17" t="s">
        <v>182</v>
      </c>
      <c r="C42" s="39"/>
      <c r="D42" s="18">
        <v>28</v>
      </c>
      <c r="E42" s="19" t="s">
        <v>183</v>
      </c>
      <c r="F42" s="13" t="s">
        <v>239</v>
      </c>
      <c r="G42" s="14" t="s">
        <v>249</v>
      </c>
      <c r="H42" s="19"/>
      <c r="J42" s="54">
        <v>5.9</v>
      </c>
      <c r="K42" s="108"/>
      <c r="L42" s="89"/>
      <c r="M42" s="120"/>
      <c r="N42" s="72"/>
      <c r="O42" s="109"/>
      <c r="P42" s="90"/>
      <c r="Q42" s="121"/>
      <c r="R42" s="73"/>
      <c r="S42" s="109"/>
      <c r="T42" s="90"/>
      <c r="U42" s="121"/>
      <c r="V42" s="73"/>
      <c r="W42" s="108"/>
      <c r="X42" s="89"/>
      <c r="Y42" s="121"/>
      <c r="Z42" s="72"/>
      <c r="AA42" s="148">
        <f t="shared" si="3"/>
        <v>28</v>
      </c>
      <c r="AB42" s="143">
        <f t="shared" si="4"/>
        <v>28</v>
      </c>
      <c r="AC42" s="161"/>
      <c r="AD42" s="161"/>
      <c r="AE42" s="186"/>
      <c r="AF42" s="191">
        <f t="shared" si="2"/>
        <v>28</v>
      </c>
    </row>
    <row r="43" spans="1:32" s="11" customFormat="1" ht="13.5">
      <c r="A43" s="13" t="s">
        <v>148</v>
      </c>
      <c r="B43" s="17" t="s">
        <v>184</v>
      </c>
      <c r="C43" s="39"/>
      <c r="D43" s="18">
        <v>32</v>
      </c>
      <c r="E43" s="19" t="s">
        <v>185</v>
      </c>
      <c r="F43" s="13" t="s">
        <v>239</v>
      </c>
      <c r="G43" s="14" t="s">
        <v>250</v>
      </c>
      <c r="H43" s="19"/>
      <c r="J43" s="54">
        <v>7.8</v>
      </c>
      <c r="K43" s="108"/>
      <c r="L43" s="89"/>
      <c r="M43" s="120"/>
      <c r="N43" s="72"/>
      <c r="O43" s="109"/>
      <c r="P43" s="90"/>
      <c r="Q43" s="121"/>
      <c r="R43" s="73"/>
      <c r="S43" s="109">
        <v>9</v>
      </c>
      <c r="T43" s="90"/>
      <c r="U43" s="121">
        <v>9</v>
      </c>
      <c r="V43" s="73"/>
      <c r="W43" s="108">
        <v>7</v>
      </c>
      <c r="X43" s="89"/>
      <c r="Y43" s="121">
        <v>7</v>
      </c>
      <c r="Z43" s="72"/>
      <c r="AA43" s="148">
        <f t="shared" si="3"/>
        <v>16</v>
      </c>
      <c r="AB43" s="143">
        <f t="shared" si="4"/>
        <v>0</v>
      </c>
      <c r="AC43" s="161"/>
      <c r="AD43" s="164"/>
      <c r="AE43" s="187">
        <v>20</v>
      </c>
      <c r="AF43" s="191">
        <f t="shared" si="2"/>
        <v>12</v>
      </c>
    </row>
    <row r="44" spans="1:32" s="11" customFormat="1" ht="13.5">
      <c r="A44" s="13" t="s">
        <v>148</v>
      </c>
      <c r="B44" s="17" t="s">
        <v>186</v>
      </c>
      <c r="C44" s="39"/>
      <c r="D44" s="18">
        <v>58</v>
      </c>
      <c r="E44" s="19" t="s">
        <v>187</v>
      </c>
      <c r="F44" s="13" t="s">
        <v>239</v>
      </c>
      <c r="G44" s="14" t="s">
        <v>251</v>
      </c>
      <c r="H44" s="19"/>
      <c r="J44" s="55">
        <v>11.4</v>
      </c>
      <c r="K44" s="108"/>
      <c r="L44" s="89"/>
      <c r="M44" s="120"/>
      <c r="N44" s="72"/>
      <c r="O44" s="109">
        <v>4</v>
      </c>
      <c r="P44" s="90"/>
      <c r="Q44" s="121">
        <v>4</v>
      </c>
      <c r="R44" s="73"/>
      <c r="S44" s="109">
        <v>4</v>
      </c>
      <c r="T44" s="90"/>
      <c r="U44" s="121">
        <v>4</v>
      </c>
      <c r="V44" s="73"/>
      <c r="W44" s="109">
        <v>20</v>
      </c>
      <c r="X44" s="90"/>
      <c r="Y44" s="121">
        <v>20</v>
      </c>
      <c r="Z44" s="72"/>
      <c r="AA44" s="148">
        <f t="shared" si="3"/>
        <v>30</v>
      </c>
      <c r="AB44" s="143">
        <f t="shared" si="4"/>
        <v>2</v>
      </c>
      <c r="AC44" s="161"/>
      <c r="AD44" s="158"/>
      <c r="AE44" s="187"/>
      <c r="AF44" s="191">
        <f t="shared" si="2"/>
        <v>58</v>
      </c>
    </row>
    <row r="45" spans="3:32" s="11" customFormat="1" ht="13.5">
      <c r="C45" s="41"/>
      <c r="H45" s="19"/>
      <c r="J45" s="54"/>
      <c r="K45" s="108"/>
      <c r="L45" s="89"/>
      <c r="M45" s="120"/>
      <c r="N45" s="72"/>
      <c r="O45" s="109"/>
      <c r="P45" s="90"/>
      <c r="Q45" s="121"/>
      <c r="R45" s="73"/>
      <c r="S45" s="109"/>
      <c r="T45" s="90"/>
      <c r="U45" s="121"/>
      <c r="V45" s="73"/>
      <c r="W45" s="109"/>
      <c r="X45" s="90"/>
      <c r="Y45" s="120"/>
      <c r="Z45" s="73"/>
      <c r="AA45" s="148">
        <f t="shared" si="3"/>
        <v>0</v>
      </c>
      <c r="AB45" s="143">
        <f t="shared" si="4"/>
        <v>0</v>
      </c>
      <c r="AC45" s="161"/>
      <c r="AD45" s="164"/>
      <c r="AE45" s="187"/>
      <c r="AF45" s="191">
        <f t="shared" si="2"/>
        <v>0</v>
      </c>
    </row>
    <row r="46" spans="3:32" s="11" customFormat="1" ht="13.5">
      <c r="C46" s="41"/>
      <c r="H46" s="19"/>
      <c r="J46" s="54"/>
      <c r="K46" s="108"/>
      <c r="L46" s="89"/>
      <c r="M46" s="120"/>
      <c r="N46" s="72"/>
      <c r="O46" s="109"/>
      <c r="P46" s="90"/>
      <c r="Q46" s="121"/>
      <c r="R46" s="73"/>
      <c r="S46" s="109"/>
      <c r="T46" s="90"/>
      <c r="U46" s="121"/>
      <c r="V46" s="73"/>
      <c r="W46" s="109"/>
      <c r="X46" s="90"/>
      <c r="Y46" s="120"/>
      <c r="Z46" s="73"/>
      <c r="AA46" s="148">
        <f t="shared" si="3"/>
        <v>0</v>
      </c>
      <c r="AB46" s="143">
        <f t="shared" si="4"/>
        <v>0</v>
      </c>
      <c r="AC46" s="161"/>
      <c r="AD46" s="164"/>
      <c r="AE46" s="187"/>
      <c r="AF46" s="191">
        <f t="shared" si="2"/>
        <v>0</v>
      </c>
    </row>
    <row r="47" spans="1:32" s="28" customFormat="1" ht="13.5">
      <c r="A47" s="28" t="s">
        <v>148</v>
      </c>
      <c r="B47" s="36" t="s">
        <v>418</v>
      </c>
      <c r="C47" s="47">
        <v>4</v>
      </c>
      <c r="D47" s="27"/>
      <c r="E47" s="29" t="s">
        <v>224</v>
      </c>
      <c r="F47" s="28" t="s">
        <v>239</v>
      </c>
      <c r="G47" s="27"/>
      <c r="H47" s="29"/>
      <c r="J47" s="58">
        <v>8.4</v>
      </c>
      <c r="K47" s="105"/>
      <c r="L47" s="86"/>
      <c r="M47" s="117"/>
      <c r="N47" s="69"/>
      <c r="O47" s="130"/>
      <c r="P47" s="96"/>
      <c r="Q47" s="134"/>
      <c r="R47" s="78"/>
      <c r="S47" s="130"/>
      <c r="T47" s="96"/>
      <c r="U47" s="134"/>
      <c r="V47" s="78"/>
      <c r="W47" s="105"/>
      <c r="X47" s="86"/>
      <c r="Y47" s="134"/>
      <c r="Z47" s="78"/>
      <c r="AA47" s="148">
        <f t="shared" si="3"/>
        <v>0</v>
      </c>
      <c r="AB47" s="144">
        <f t="shared" si="4"/>
        <v>0</v>
      </c>
      <c r="AC47" s="160"/>
      <c r="AD47" s="160"/>
      <c r="AE47" s="185"/>
      <c r="AF47" s="190">
        <f t="shared" si="2"/>
        <v>0</v>
      </c>
    </row>
    <row r="48" spans="1:32" s="28" customFormat="1" ht="13.5">
      <c r="A48" s="28" t="s">
        <v>148</v>
      </c>
      <c r="B48" s="36" t="s">
        <v>419</v>
      </c>
      <c r="C48" s="46"/>
      <c r="D48" s="27">
        <v>4</v>
      </c>
      <c r="E48" s="29" t="s">
        <v>223</v>
      </c>
      <c r="F48" s="28" t="s">
        <v>239</v>
      </c>
      <c r="G48" s="27"/>
      <c r="H48" s="29"/>
      <c r="J48" s="57">
        <v>13.1</v>
      </c>
      <c r="K48" s="105"/>
      <c r="L48" s="86"/>
      <c r="M48" s="117"/>
      <c r="N48" s="69"/>
      <c r="O48" s="130"/>
      <c r="P48" s="96"/>
      <c r="Q48" s="134"/>
      <c r="R48" s="78"/>
      <c r="S48" s="130"/>
      <c r="T48" s="96"/>
      <c r="U48" s="134"/>
      <c r="V48" s="78"/>
      <c r="W48" s="105"/>
      <c r="X48" s="86"/>
      <c r="Y48" s="134"/>
      <c r="Z48" s="78"/>
      <c r="AA48" s="148">
        <f t="shared" si="3"/>
        <v>4</v>
      </c>
      <c r="AB48" s="144">
        <f t="shared" si="4"/>
        <v>4</v>
      </c>
      <c r="AC48" s="160"/>
      <c r="AD48" s="153"/>
      <c r="AE48" s="185"/>
      <c r="AF48" s="190">
        <f t="shared" si="2"/>
        <v>4</v>
      </c>
    </row>
    <row r="49" spans="1:32" s="11" customFormat="1" ht="13.5">
      <c r="A49" s="13"/>
      <c r="B49" s="20"/>
      <c r="C49" s="40"/>
      <c r="D49" s="14"/>
      <c r="E49" s="19"/>
      <c r="F49" s="13"/>
      <c r="G49" s="14"/>
      <c r="H49" s="19"/>
      <c r="J49" s="55"/>
      <c r="K49" s="108"/>
      <c r="L49" s="89"/>
      <c r="M49" s="120"/>
      <c r="N49" s="72"/>
      <c r="O49" s="109"/>
      <c r="P49" s="90"/>
      <c r="Q49" s="121"/>
      <c r="R49" s="73"/>
      <c r="S49" s="109"/>
      <c r="T49" s="90"/>
      <c r="U49" s="121"/>
      <c r="V49" s="73"/>
      <c r="W49" s="108"/>
      <c r="X49" s="89"/>
      <c r="Y49" s="121"/>
      <c r="Z49" s="73"/>
      <c r="AA49" s="148">
        <f t="shared" si="3"/>
        <v>0</v>
      </c>
      <c r="AB49" s="143">
        <f t="shared" si="4"/>
        <v>0</v>
      </c>
      <c r="AC49" s="161"/>
      <c r="AD49" s="158"/>
      <c r="AE49" s="187"/>
      <c r="AF49" s="191">
        <f t="shared" si="2"/>
        <v>0</v>
      </c>
    </row>
    <row r="50" spans="1:32" s="11" customFormat="1" ht="13.5">
      <c r="A50" s="13"/>
      <c r="B50" s="20"/>
      <c r="C50" s="40"/>
      <c r="D50" s="14"/>
      <c r="E50" s="19"/>
      <c r="F50" s="13"/>
      <c r="G50" s="14"/>
      <c r="J50" s="56"/>
      <c r="K50" s="110"/>
      <c r="L50" s="91"/>
      <c r="M50" s="122"/>
      <c r="N50" s="74"/>
      <c r="O50" s="109"/>
      <c r="P50" s="90"/>
      <c r="Q50" s="121"/>
      <c r="R50" s="73"/>
      <c r="S50" s="109"/>
      <c r="T50" s="90"/>
      <c r="U50" s="121"/>
      <c r="V50" s="73"/>
      <c r="W50" s="109"/>
      <c r="X50" s="90"/>
      <c r="Y50" s="121"/>
      <c r="Z50" s="73"/>
      <c r="AA50" s="148">
        <f t="shared" si="3"/>
        <v>0</v>
      </c>
      <c r="AB50" s="143">
        <f t="shared" si="4"/>
        <v>0</v>
      </c>
      <c r="AC50" s="161"/>
      <c r="AD50" s="158"/>
      <c r="AE50" s="187"/>
      <c r="AF50" s="191">
        <f t="shared" si="2"/>
        <v>0</v>
      </c>
    </row>
    <row r="51" spans="1:32" s="11" customFormat="1" ht="13.5">
      <c r="A51" s="13" t="s">
        <v>148</v>
      </c>
      <c r="B51" s="17" t="s">
        <v>188</v>
      </c>
      <c r="C51" s="39"/>
      <c r="D51" s="18">
        <v>10</v>
      </c>
      <c r="E51" s="19" t="s">
        <v>189</v>
      </c>
      <c r="F51" s="13" t="s">
        <v>239</v>
      </c>
      <c r="G51" s="14" t="s">
        <v>247</v>
      </c>
      <c r="J51" s="56">
        <v>3.1</v>
      </c>
      <c r="K51" s="110"/>
      <c r="L51" s="91"/>
      <c r="M51" s="122">
        <v>2</v>
      </c>
      <c r="N51" s="74"/>
      <c r="O51" s="109"/>
      <c r="P51" s="90"/>
      <c r="Q51" s="121">
        <v>6</v>
      </c>
      <c r="R51" s="73"/>
      <c r="S51" s="109"/>
      <c r="T51" s="90"/>
      <c r="U51" s="121"/>
      <c r="V51" s="73"/>
      <c r="W51" s="109"/>
      <c r="X51" s="90"/>
      <c r="Y51" s="121"/>
      <c r="Z51" s="72"/>
      <c r="AA51" s="148">
        <f t="shared" si="3"/>
        <v>10</v>
      </c>
      <c r="AB51" s="143">
        <f t="shared" si="4"/>
        <v>2</v>
      </c>
      <c r="AC51" s="161"/>
      <c r="AD51" s="158"/>
      <c r="AE51" s="187"/>
      <c r="AF51" s="191">
        <f t="shared" si="2"/>
        <v>10</v>
      </c>
    </row>
    <row r="52" spans="1:32" s="11" customFormat="1" ht="13.5">
      <c r="A52" s="13" t="s">
        <v>148</v>
      </c>
      <c r="B52" s="20" t="s">
        <v>190</v>
      </c>
      <c r="C52" s="40">
        <v>8</v>
      </c>
      <c r="D52" s="18">
        <v>24</v>
      </c>
      <c r="E52" s="19" t="s">
        <v>191</v>
      </c>
      <c r="F52" s="13" t="s">
        <v>239</v>
      </c>
      <c r="G52" s="14" t="s">
        <v>248</v>
      </c>
      <c r="J52" s="56">
        <v>4.4</v>
      </c>
      <c r="K52" s="110"/>
      <c r="L52" s="91"/>
      <c r="M52" s="122"/>
      <c r="N52" s="74"/>
      <c r="O52" s="109"/>
      <c r="P52" s="90"/>
      <c r="Q52" s="121"/>
      <c r="R52" s="73"/>
      <c r="S52" s="109"/>
      <c r="T52" s="90"/>
      <c r="U52" s="121"/>
      <c r="V52" s="73"/>
      <c r="W52" s="108"/>
      <c r="X52" s="89"/>
      <c r="Y52" s="121"/>
      <c r="Z52" s="72"/>
      <c r="AA52" s="148">
        <f t="shared" si="3"/>
        <v>24</v>
      </c>
      <c r="AB52" s="143">
        <f t="shared" si="4"/>
        <v>24</v>
      </c>
      <c r="AC52" s="161"/>
      <c r="AD52" s="164"/>
      <c r="AE52" s="187">
        <v>2</v>
      </c>
      <c r="AF52" s="191">
        <f t="shared" si="2"/>
        <v>22</v>
      </c>
    </row>
    <row r="53" spans="1:32" s="11" customFormat="1" ht="13.5">
      <c r="A53" s="13" t="s">
        <v>148</v>
      </c>
      <c r="B53" s="17" t="s">
        <v>192</v>
      </c>
      <c r="C53" s="39"/>
      <c r="D53" s="18">
        <v>18</v>
      </c>
      <c r="E53" s="19" t="s">
        <v>193</v>
      </c>
      <c r="F53" s="13" t="s">
        <v>239</v>
      </c>
      <c r="G53" s="14" t="s">
        <v>249</v>
      </c>
      <c r="J53" s="56">
        <v>9.4</v>
      </c>
      <c r="K53" s="110"/>
      <c r="L53" s="91"/>
      <c r="M53" s="122"/>
      <c r="N53" s="74"/>
      <c r="O53" s="109"/>
      <c r="P53" s="90"/>
      <c r="Q53" s="121"/>
      <c r="R53" s="73"/>
      <c r="S53" s="109"/>
      <c r="T53" s="90"/>
      <c r="U53" s="121"/>
      <c r="V53" s="73"/>
      <c r="W53" s="108"/>
      <c r="X53" s="89"/>
      <c r="Y53" s="121"/>
      <c r="Z53" s="72"/>
      <c r="AA53" s="148">
        <f t="shared" si="3"/>
        <v>18</v>
      </c>
      <c r="AB53" s="143">
        <f t="shared" si="4"/>
        <v>18</v>
      </c>
      <c r="AC53" s="161"/>
      <c r="AD53" s="164"/>
      <c r="AE53" s="187"/>
      <c r="AF53" s="191">
        <f t="shared" si="2"/>
        <v>18</v>
      </c>
    </row>
    <row r="54" spans="1:32" s="11" customFormat="1" ht="13.5">
      <c r="A54" s="13" t="s">
        <v>148</v>
      </c>
      <c r="B54" s="17" t="s">
        <v>194</v>
      </c>
      <c r="C54" s="39"/>
      <c r="D54" s="18">
        <v>12</v>
      </c>
      <c r="E54" s="19" t="s">
        <v>195</v>
      </c>
      <c r="F54" s="13" t="s">
        <v>239</v>
      </c>
      <c r="G54" s="14" t="s">
        <v>250</v>
      </c>
      <c r="J54" s="56">
        <v>12.1</v>
      </c>
      <c r="K54" s="110"/>
      <c r="L54" s="91"/>
      <c r="M54" s="122"/>
      <c r="N54" s="74"/>
      <c r="O54" s="109"/>
      <c r="P54" s="90"/>
      <c r="Q54" s="121"/>
      <c r="R54" s="73"/>
      <c r="S54" s="109">
        <v>2</v>
      </c>
      <c r="T54" s="90"/>
      <c r="U54" s="121">
        <v>2</v>
      </c>
      <c r="V54" s="73"/>
      <c r="W54" s="108">
        <v>4</v>
      </c>
      <c r="X54" s="89"/>
      <c r="Y54" s="120">
        <v>4</v>
      </c>
      <c r="Z54" s="73"/>
      <c r="AA54" s="148">
        <f t="shared" si="3"/>
        <v>6</v>
      </c>
      <c r="AB54" s="143">
        <f t="shared" si="4"/>
        <v>0</v>
      </c>
      <c r="AC54" s="161"/>
      <c r="AD54" s="158" t="s">
        <v>502</v>
      </c>
      <c r="AE54" s="187">
        <v>6</v>
      </c>
      <c r="AF54" s="191">
        <f t="shared" si="2"/>
        <v>6</v>
      </c>
    </row>
    <row r="55" spans="1:32" s="11" customFormat="1" ht="13.5">
      <c r="A55" s="13" t="s">
        <v>148</v>
      </c>
      <c r="B55" s="17" t="s">
        <v>196</v>
      </c>
      <c r="C55" s="39"/>
      <c r="D55" s="18">
        <v>4</v>
      </c>
      <c r="E55" s="19" t="s">
        <v>197</v>
      </c>
      <c r="F55" s="13" t="s">
        <v>239</v>
      </c>
      <c r="G55" s="14" t="s">
        <v>251</v>
      </c>
      <c r="H55" s="19"/>
      <c r="J55" s="55">
        <v>17.6</v>
      </c>
      <c r="K55" s="108"/>
      <c r="L55" s="89"/>
      <c r="M55" s="120"/>
      <c r="N55" s="72"/>
      <c r="O55" s="109"/>
      <c r="P55" s="90"/>
      <c r="Q55" s="121"/>
      <c r="R55" s="73"/>
      <c r="S55" s="109"/>
      <c r="T55" s="90"/>
      <c r="U55" s="121"/>
      <c r="V55" s="73"/>
      <c r="W55" s="108"/>
      <c r="X55" s="89"/>
      <c r="Y55" s="121"/>
      <c r="Z55" s="72"/>
      <c r="AA55" s="148">
        <f t="shared" si="3"/>
        <v>4</v>
      </c>
      <c r="AB55" s="143">
        <f t="shared" si="4"/>
        <v>4</v>
      </c>
      <c r="AC55" s="161"/>
      <c r="AD55" s="158"/>
      <c r="AE55" s="187"/>
      <c r="AF55" s="191">
        <f t="shared" si="2"/>
        <v>4</v>
      </c>
    </row>
    <row r="56" spans="3:32" s="11" customFormat="1" ht="13.5">
      <c r="C56" s="41"/>
      <c r="H56" s="19"/>
      <c r="J56" s="55"/>
      <c r="K56" s="108"/>
      <c r="L56" s="89"/>
      <c r="M56" s="120"/>
      <c r="N56" s="72"/>
      <c r="O56" s="109"/>
      <c r="P56" s="90"/>
      <c r="Q56" s="121"/>
      <c r="R56" s="73"/>
      <c r="S56" s="109"/>
      <c r="T56" s="90"/>
      <c r="U56" s="121"/>
      <c r="V56" s="73"/>
      <c r="W56" s="108"/>
      <c r="X56" s="89"/>
      <c r="Y56" s="121"/>
      <c r="Z56" s="72"/>
      <c r="AA56" s="148">
        <f t="shared" si="3"/>
        <v>0</v>
      </c>
      <c r="AB56" s="143">
        <f t="shared" si="4"/>
        <v>0</v>
      </c>
      <c r="AC56" s="161"/>
      <c r="AD56" s="158"/>
      <c r="AE56" s="187"/>
      <c r="AF56" s="191">
        <f t="shared" si="2"/>
        <v>0</v>
      </c>
    </row>
    <row r="57" spans="3:32" s="11" customFormat="1" ht="13.5">
      <c r="C57" s="41"/>
      <c r="H57" s="19"/>
      <c r="J57" s="55"/>
      <c r="K57" s="108"/>
      <c r="L57" s="89"/>
      <c r="M57" s="120"/>
      <c r="N57" s="72"/>
      <c r="O57" s="109"/>
      <c r="P57" s="90"/>
      <c r="Q57" s="121"/>
      <c r="R57" s="73"/>
      <c r="S57" s="109"/>
      <c r="T57" s="90"/>
      <c r="U57" s="121"/>
      <c r="V57" s="73"/>
      <c r="W57" s="108"/>
      <c r="X57" s="89"/>
      <c r="Y57" s="121"/>
      <c r="Z57" s="73"/>
      <c r="AA57" s="148">
        <f t="shared" si="3"/>
        <v>0</v>
      </c>
      <c r="AB57" s="143">
        <f t="shared" si="4"/>
        <v>0</v>
      </c>
      <c r="AC57" s="161"/>
      <c r="AD57" s="158"/>
      <c r="AE57" s="187"/>
      <c r="AF57" s="191">
        <f t="shared" si="2"/>
        <v>0</v>
      </c>
    </row>
    <row r="58" spans="1:32" s="28" customFormat="1" ht="13.5">
      <c r="A58" s="28" t="s">
        <v>148</v>
      </c>
      <c r="B58" s="34" t="s">
        <v>412</v>
      </c>
      <c r="C58" s="45">
        <v>4</v>
      </c>
      <c r="D58" s="30">
        <v>4</v>
      </c>
      <c r="E58" s="29" t="s">
        <v>198</v>
      </c>
      <c r="F58" s="28" t="s">
        <v>239</v>
      </c>
      <c r="H58" s="29"/>
      <c r="J58" s="58">
        <v>6.8</v>
      </c>
      <c r="K58" s="105"/>
      <c r="L58" s="86"/>
      <c r="M58" s="117"/>
      <c r="N58" s="69"/>
      <c r="O58" s="130"/>
      <c r="P58" s="96"/>
      <c r="Q58" s="134"/>
      <c r="R58" s="78"/>
      <c r="S58" s="130"/>
      <c r="T58" s="96"/>
      <c r="U58" s="134"/>
      <c r="V58" s="78"/>
      <c r="W58" s="130"/>
      <c r="X58" s="96"/>
      <c r="Y58" s="117"/>
      <c r="Z58" s="69"/>
      <c r="AA58" s="148">
        <f t="shared" si="3"/>
        <v>4</v>
      </c>
      <c r="AB58" s="144">
        <f t="shared" si="4"/>
        <v>4</v>
      </c>
      <c r="AC58" s="165"/>
      <c r="AD58" s="153"/>
      <c r="AE58" s="185"/>
      <c r="AF58" s="190">
        <f t="shared" si="2"/>
        <v>4</v>
      </c>
    </row>
    <row r="59" spans="1:32" s="28" customFormat="1" ht="13.5">
      <c r="A59" s="28" t="s">
        <v>148</v>
      </c>
      <c r="B59" s="29" t="s">
        <v>199</v>
      </c>
      <c r="C59" s="45"/>
      <c r="D59" s="30">
        <v>24</v>
      </c>
      <c r="E59" s="29" t="s">
        <v>200</v>
      </c>
      <c r="F59" s="28" t="s">
        <v>239</v>
      </c>
      <c r="H59" s="29"/>
      <c r="J59" s="58">
        <v>7</v>
      </c>
      <c r="K59" s="105"/>
      <c r="L59" s="86"/>
      <c r="M59" s="117"/>
      <c r="N59" s="69"/>
      <c r="O59" s="130">
        <v>4</v>
      </c>
      <c r="P59" s="96"/>
      <c r="Q59" s="134">
        <v>4</v>
      </c>
      <c r="R59" s="78"/>
      <c r="S59" s="130">
        <v>4</v>
      </c>
      <c r="T59" s="96"/>
      <c r="U59" s="134">
        <v>4</v>
      </c>
      <c r="V59" s="78"/>
      <c r="W59" s="130"/>
      <c r="X59" s="96"/>
      <c r="Y59" s="117"/>
      <c r="Z59" s="69"/>
      <c r="AA59" s="148">
        <f t="shared" si="3"/>
        <v>16</v>
      </c>
      <c r="AB59" s="144">
        <f t="shared" si="4"/>
        <v>8</v>
      </c>
      <c r="AC59" s="165"/>
      <c r="AD59" s="153"/>
      <c r="AE59" s="185">
        <v>4</v>
      </c>
      <c r="AF59" s="190">
        <f t="shared" si="2"/>
        <v>20</v>
      </c>
    </row>
    <row r="60" spans="1:32" s="28" customFormat="1" ht="13.5">
      <c r="A60" s="28" t="s">
        <v>148</v>
      </c>
      <c r="B60" s="29" t="s">
        <v>201</v>
      </c>
      <c r="C60" s="45">
        <v>6</v>
      </c>
      <c r="D60" s="30">
        <v>18</v>
      </c>
      <c r="E60" s="29" t="s">
        <v>202</v>
      </c>
      <c r="F60" s="28" t="s">
        <v>239</v>
      </c>
      <c r="H60" s="29"/>
      <c r="J60" s="58">
        <v>7.7</v>
      </c>
      <c r="K60" s="105"/>
      <c r="L60" s="86"/>
      <c r="M60" s="117"/>
      <c r="N60" s="69"/>
      <c r="O60" s="130"/>
      <c r="P60" s="96"/>
      <c r="Q60" s="134"/>
      <c r="R60" s="78"/>
      <c r="S60" s="130"/>
      <c r="T60" s="96"/>
      <c r="U60" s="134"/>
      <c r="V60" s="78"/>
      <c r="W60" s="105"/>
      <c r="X60" s="86"/>
      <c r="Y60" s="134"/>
      <c r="Z60" s="78"/>
      <c r="AA60" s="148">
        <f t="shared" si="3"/>
        <v>18</v>
      </c>
      <c r="AB60" s="144">
        <f t="shared" si="4"/>
        <v>18</v>
      </c>
      <c r="AC60" s="165"/>
      <c r="AD60" s="153"/>
      <c r="AE60" s="185"/>
      <c r="AF60" s="190">
        <f t="shared" si="2"/>
        <v>18</v>
      </c>
    </row>
    <row r="61" spans="1:32" s="28" customFormat="1" ht="13.5">
      <c r="A61" s="28" t="s">
        <v>148</v>
      </c>
      <c r="B61" s="29" t="s">
        <v>203</v>
      </c>
      <c r="C61" s="45"/>
      <c r="D61" s="30">
        <v>48</v>
      </c>
      <c r="E61" s="29" t="s">
        <v>204</v>
      </c>
      <c r="F61" s="28" t="s">
        <v>239</v>
      </c>
      <c r="H61" s="29"/>
      <c r="J61" s="58">
        <v>8.85</v>
      </c>
      <c r="K61" s="105"/>
      <c r="L61" s="86"/>
      <c r="M61" s="117"/>
      <c r="N61" s="69"/>
      <c r="O61" s="130"/>
      <c r="P61" s="96"/>
      <c r="Q61" s="134"/>
      <c r="R61" s="78"/>
      <c r="S61" s="130">
        <v>18</v>
      </c>
      <c r="T61" s="96"/>
      <c r="U61" s="134">
        <v>18</v>
      </c>
      <c r="V61" s="78"/>
      <c r="W61" s="105"/>
      <c r="X61" s="86"/>
      <c r="Y61" s="134"/>
      <c r="Z61" s="78"/>
      <c r="AA61" s="148">
        <f t="shared" si="3"/>
        <v>30</v>
      </c>
      <c r="AB61" s="144">
        <f t="shared" si="4"/>
        <v>12</v>
      </c>
      <c r="AC61" s="165"/>
      <c r="AD61" s="153"/>
      <c r="AE61" s="185">
        <v>20</v>
      </c>
      <c r="AF61" s="190">
        <f t="shared" si="2"/>
        <v>28</v>
      </c>
    </row>
    <row r="62" spans="1:32" s="28" customFormat="1" ht="13.5">
      <c r="A62" s="28" t="s">
        <v>148</v>
      </c>
      <c r="B62" s="29" t="s">
        <v>205</v>
      </c>
      <c r="C62" s="45">
        <v>16</v>
      </c>
      <c r="D62" s="30">
        <v>32</v>
      </c>
      <c r="E62" s="29" t="s">
        <v>206</v>
      </c>
      <c r="F62" s="28" t="s">
        <v>239</v>
      </c>
      <c r="H62" s="29"/>
      <c r="J62" s="58">
        <v>10.5</v>
      </c>
      <c r="K62" s="105"/>
      <c r="L62" s="86"/>
      <c r="M62" s="117"/>
      <c r="N62" s="69"/>
      <c r="O62" s="130">
        <v>2</v>
      </c>
      <c r="P62" s="96"/>
      <c r="Q62" s="134">
        <v>2</v>
      </c>
      <c r="R62" s="78"/>
      <c r="S62" s="130">
        <v>2</v>
      </c>
      <c r="T62" s="96"/>
      <c r="U62" s="134">
        <v>2</v>
      </c>
      <c r="V62" s="78"/>
      <c r="W62" s="105">
        <v>8</v>
      </c>
      <c r="X62" s="86"/>
      <c r="Y62" s="134">
        <v>8</v>
      </c>
      <c r="Z62" s="78"/>
      <c r="AA62" s="148">
        <f t="shared" si="3"/>
        <v>20</v>
      </c>
      <c r="AB62" s="144">
        <f t="shared" si="4"/>
        <v>8</v>
      </c>
      <c r="AC62" s="160"/>
      <c r="AD62" s="160"/>
      <c r="AE62" s="185"/>
      <c r="AF62" s="190">
        <f t="shared" si="2"/>
        <v>32</v>
      </c>
    </row>
    <row r="63" spans="3:32" s="11" customFormat="1" ht="13.5">
      <c r="C63" s="41"/>
      <c r="H63" s="19"/>
      <c r="J63" s="54"/>
      <c r="K63" s="108"/>
      <c r="L63" s="89"/>
      <c r="M63" s="120"/>
      <c r="N63" s="72"/>
      <c r="O63" s="109"/>
      <c r="P63" s="90"/>
      <c r="Q63" s="121"/>
      <c r="R63" s="73"/>
      <c r="S63" s="109"/>
      <c r="T63" s="90"/>
      <c r="U63" s="121"/>
      <c r="V63" s="73"/>
      <c r="W63" s="109"/>
      <c r="X63" s="90"/>
      <c r="Y63" s="120"/>
      <c r="Z63" s="72"/>
      <c r="AA63" s="148">
        <f t="shared" si="3"/>
        <v>0</v>
      </c>
      <c r="AB63" s="143">
        <f t="shared" si="4"/>
        <v>0</v>
      </c>
      <c r="AC63" s="166"/>
      <c r="AD63" s="158"/>
      <c r="AE63" s="187"/>
      <c r="AF63" s="191">
        <f t="shared" si="2"/>
        <v>0</v>
      </c>
    </row>
    <row r="64" spans="3:32" s="11" customFormat="1" ht="13.5">
      <c r="C64" s="41"/>
      <c r="H64" s="19"/>
      <c r="J64" s="55"/>
      <c r="K64" s="108"/>
      <c r="L64" s="89"/>
      <c r="M64" s="120"/>
      <c r="N64" s="72"/>
      <c r="O64" s="109"/>
      <c r="P64" s="90"/>
      <c r="Q64" s="121"/>
      <c r="R64" s="73"/>
      <c r="S64" s="109"/>
      <c r="T64" s="90"/>
      <c r="U64" s="121"/>
      <c r="V64" s="73"/>
      <c r="W64" s="108"/>
      <c r="X64" s="89"/>
      <c r="Y64" s="121"/>
      <c r="Z64" s="72"/>
      <c r="AA64" s="148">
        <f t="shared" si="3"/>
        <v>0</v>
      </c>
      <c r="AB64" s="143">
        <f t="shared" si="4"/>
        <v>0</v>
      </c>
      <c r="AC64" s="167"/>
      <c r="AD64" s="158"/>
      <c r="AE64" s="187"/>
      <c r="AF64" s="191">
        <f t="shared" si="2"/>
        <v>0</v>
      </c>
    </row>
    <row r="65" spans="1:32" s="11" customFormat="1" ht="13.5">
      <c r="A65" s="13" t="s">
        <v>148</v>
      </c>
      <c r="B65" s="17" t="s">
        <v>215</v>
      </c>
      <c r="C65" s="39"/>
      <c r="D65" s="18">
        <v>1</v>
      </c>
      <c r="E65" s="19" t="s">
        <v>216</v>
      </c>
      <c r="F65" s="13" t="s">
        <v>239</v>
      </c>
      <c r="G65" s="14" t="s">
        <v>248</v>
      </c>
      <c r="J65" s="56">
        <v>6.4</v>
      </c>
      <c r="K65" s="110"/>
      <c r="L65" s="91"/>
      <c r="M65" s="122"/>
      <c r="N65" s="74"/>
      <c r="O65" s="110"/>
      <c r="P65" s="91"/>
      <c r="Q65" s="122"/>
      <c r="R65" s="74"/>
      <c r="S65" s="110">
        <v>2</v>
      </c>
      <c r="T65" s="91"/>
      <c r="U65" s="122">
        <v>2</v>
      </c>
      <c r="V65" s="74"/>
      <c r="W65" s="110"/>
      <c r="X65" s="91"/>
      <c r="Y65" s="120"/>
      <c r="Z65" s="73"/>
      <c r="AA65" s="148">
        <f t="shared" si="3"/>
        <v>-1</v>
      </c>
      <c r="AB65" s="143">
        <f t="shared" si="4"/>
        <v>-3</v>
      </c>
      <c r="AC65" s="161" t="s">
        <v>502</v>
      </c>
      <c r="AD65" s="164" t="s">
        <v>502</v>
      </c>
      <c r="AE65" s="187"/>
      <c r="AF65" s="191">
        <f t="shared" si="2"/>
        <v>1</v>
      </c>
    </row>
    <row r="66" spans="1:32" s="11" customFormat="1" ht="13.5">
      <c r="A66" s="13" t="s">
        <v>148</v>
      </c>
      <c r="B66" s="17" t="s">
        <v>211</v>
      </c>
      <c r="C66" s="39"/>
      <c r="D66" s="18">
        <v>6</v>
      </c>
      <c r="E66" s="19" t="s">
        <v>212</v>
      </c>
      <c r="F66" s="13" t="s">
        <v>239</v>
      </c>
      <c r="G66" s="14" t="s">
        <v>250</v>
      </c>
      <c r="H66" s="19"/>
      <c r="J66" s="54">
        <v>10.2</v>
      </c>
      <c r="K66" s="109"/>
      <c r="L66" s="90"/>
      <c r="M66" s="121"/>
      <c r="N66" s="73"/>
      <c r="O66" s="109"/>
      <c r="P66" s="90"/>
      <c r="Q66" s="121"/>
      <c r="R66" s="73"/>
      <c r="S66" s="109"/>
      <c r="T66" s="90"/>
      <c r="U66" s="121"/>
      <c r="V66" s="73"/>
      <c r="W66" s="109"/>
      <c r="X66" s="90"/>
      <c r="Y66" s="121"/>
      <c r="Z66" s="73"/>
      <c r="AA66" s="148">
        <f t="shared" si="3"/>
        <v>6</v>
      </c>
      <c r="AB66" s="143">
        <f t="shared" si="4"/>
        <v>6</v>
      </c>
      <c r="AC66" s="166"/>
      <c r="AD66" s="158"/>
      <c r="AE66" s="187"/>
      <c r="AF66" s="191">
        <f t="shared" si="2"/>
        <v>6</v>
      </c>
    </row>
    <row r="67" spans="1:32" s="11" customFormat="1" ht="13.5">
      <c r="A67" s="13" t="s">
        <v>148</v>
      </c>
      <c r="B67" s="17" t="s">
        <v>217</v>
      </c>
      <c r="C67" s="39"/>
      <c r="D67" s="18">
        <v>12</v>
      </c>
      <c r="E67" s="19" t="s">
        <v>218</v>
      </c>
      <c r="F67" s="13" t="s">
        <v>239</v>
      </c>
      <c r="G67" s="14" t="s">
        <v>251</v>
      </c>
      <c r="H67" s="19"/>
      <c r="J67" s="54">
        <v>15.3</v>
      </c>
      <c r="K67" s="111"/>
      <c r="L67" s="92"/>
      <c r="M67" s="123"/>
      <c r="N67" s="75"/>
      <c r="O67" s="111">
        <v>1</v>
      </c>
      <c r="P67" s="92"/>
      <c r="Q67" s="123">
        <v>1</v>
      </c>
      <c r="R67" s="75"/>
      <c r="S67" s="111">
        <v>3</v>
      </c>
      <c r="T67" s="92"/>
      <c r="U67" s="123">
        <v>3</v>
      </c>
      <c r="V67" s="75"/>
      <c r="W67" s="111">
        <v>4</v>
      </c>
      <c r="X67" s="92"/>
      <c r="Y67" s="123">
        <v>4</v>
      </c>
      <c r="Z67" s="75"/>
      <c r="AA67" s="148">
        <f t="shared" si="3"/>
        <v>4</v>
      </c>
      <c r="AB67" s="143">
        <f t="shared" si="4"/>
        <v>-4</v>
      </c>
      <c r="AC67" s="168"/>
      <c r="AD67" s="158" t="s">
        <v>502</v>
      </c>
      <c r="AE67" s="187"/>
      <c r="AF67" s="191">
        <f t="shared" si="2"/>
        <v>12</v>
      </c>
    </row>
    <row r="68" spans="1:32" s="11" customFormat="1" ht="13.5">
      <c r="A68" s="13" t="s">
        <v>148</v>
      </c>
      <c r="B68" s="19" t="s">
        <v>207</v>
      </c>
      <c r="C68" s="39"/>
      <c r="D68" s="18">
        <v>6</v>
      </c>
      <c r="E68" s="19" t="s">
        <v>208</v>
      </c>
      <c r="F68" s="13" t="s">
        <v>239</v>
      </c>
      <c r="G68" s="14" t="s">
        <v>248</v>
      </c>
      <c r="H68" s="19"/>
      <c r="J68" s="54">
        <v>8.4</v>
      </c>
      <c r="K68" s="108"/>
      <c r="L68" s="89"/>
      <c r="M68" s="120"/>
      <c r="N68" s="72"/>
      <c r="O68" s="109"/>
      <c r="P68" s="90"/>
      <c r="Q68" s="121"/>
      <c r="R68" s="73"/>
      <c r="S68" s="109">
        <v>1</v>
      </c>
      <c r="T68" s="90"/>
      <c r="U68" s="121">
        <v>1</v>
      </c>
      <c r="V68" s="73"/>
      <c r="W68" s="108"/>
      <c r="X68" s="89"/>
      <c r="Y68" s="121"/>
      <c r="Z68" s="73"/>
      <c r="AA68" s="148">
        <f t="shared" si="3"/>
        <v>5</v>
      </c>
      <c r="AB68" s="143">
        <f t="shared" si="4"/>
        <v>4</v>
      </c>
      <c r="AC68" s="166"/>
      <c r="AD68" s="158"/>
      <c r="AE68" s="187"/>
      <c r="AF68" s="191">
        <f t="shared" si="2"/>
        <v>6</v>
      </c>
    </row>
    <row r="69" spans="1:32" s="11" customFormat="1" ht="13.5">
      <c r="A69" s="13" t="s">
        <v>148</v>
      </c>
      <c r="B69" s="17" t="s">
        <v>209</v>
      </c>
      <c r="C69" s="39"/>
      <c r="D69" s="18">
        <v>18</v>
      </c>
      <c r="E69" s="19" t="s">
        <v>210</v>
      </c>
      <c r="F69" s="13" t="s">
        <v>239</v>
      </c>
      <c r="G69" s="14" t="s">
        <v>250</v>
      </c>
      <c r="H69" s="19"/>
      <c r="J69" s="62">
        <v>15</v>
      </c>
      <c r="K69" s="112"/>
      <c r="L69" s="93"/>
      <c r="M69" s="124"/>
      <c r="N69" s="76"/>
      <c r="O69" s="112"/>
      <c r="P69" s="93"/>
      <c r="Q69" s="124"/>
      <c r="R69" s="76"/>
      <c r="S69" s="112"/>
      <c r="T69" s="93"/>
      <c r="U69" s="124"/>
      <c r="V69" s="76"/>
      <c r="W69" s="109"/>
      <c r="X69" s="90"/>
      <c r="Y69" s="121"/>
      <c r="Z69" s="73"/>
      <c r="AA69" s="148">
        <f t="shared" si="3"/>
        <v>18</v>
      </c>
      <c r="AB69" s="143">
        <f t="shared" si="4"/>
        <v>18</v>
      </c>
      <c r="AC69" s="166"/>
      <c r="AD69" s="158"/>
      <c r="AE69" s="187">
        <v>10</v>
      </c>
      <c r="AF69" s="191">
        <f t="shared" si="2"/>
        <v>8</v>
      </c>
    </row>
    <row r="70" spans="1:32" s="11" customFormat="1" ht="13.5">
      <c r="A70" s="13" t="s">
        <v>148</v>
      </c>
      <c r="B70" s="17" t="s">
        <v>213</v>
      </c>
      <c r="C70" s="39"/>
      <c r="D70" s="18">
        <v>30</v>
      </c>
      <c r="E70" s="19" t="s">
        <v>214</v>
      </c>
      <c r="F70" s="13" t="s">
        <v>239</v>
      </c>
      <c r="G70" s="14" t="s">
        <v>251</v>
      </c>
      <c r="H70" s="19"/>
      <c r="J70" s="54">
        <v>21.5</v>
      </c>
      <c r="K70" s="108"/>
      <c r="L70" s="89"/>
      <c r="M70" s="120"/>
      <c r="N70" s="72"/>
      <c r="O70" s="109">
        <v>2</v>
      </c>
      <c r="P70" s="90"/>
      <c r="Q70" s="121">
        <v>2</v>
      </c>
      <c r="R70" s="73"/>
      <c r="S70" s="109">
        <v>8</v>
      </c>
      <c r="T70" s="90"/>
      <c r="U70" s="121">
        <v>8</v>
      </c>
      <c r="V70" s="73"/>
      <c r="W70" s="108">
        <v>8</v>
      </c>
      <c r="X70" s="89"/>
      <c r="Y70" s="121">
        <v>8</v>
      </c>
      <c r="Z70" s="73"/>
      <c r="AA70" s="148">
        <f t="shared" si="3"/>
        <v>12</v>
      </c>
      <c r="AB70" s="143">
        <f t="shared" si="4"/>
        <v>-6</v>
      </c>
      <c r="AC70" s="166"/>
      <c r="AD70" s="158" t="s">
        <v>502</v>
      </c>
      <c r="AE70" s="187"/>
      <c r="AF70" s="191">
        <f t="shared" si="2"/>
        <v>30</v>
      </c>
    </row>
    <row r="71" spans="3:32" s="11" customFormat="1" ht="13.5">
      <c r="C71" s="41"/>
      <c r="H71" s="19"/>
      <c r="J71" s="54"/>
      <c r="K71" s="108"/>
      <c r="L71" s="89"/>
      <c r="M71" s="120"/>
      <c r="N71" s="72"/>
      <c r="O71" s="109"/>
      <c r="P71" s="90"/>
      <c r="Q71" s="121"/>
      <c r="R71" s="73"/>
      <c r="S71" s="109"/>
      <c r="T71" s="90"/>
      <c r="U71" s="121"/>
      <c r="V71" s="73"/>
      <c r="W71" s="108"/>
      <c r="X71" s="89"/>
      <c r="Y71" s="121"/>
      <c r="Z71" s="73"/>
      <c r="AA71" s="148">
        <f t="shared" si="3"/>
        <v>0</v>
      </c>
      <c r="AB71" s="143">
        <f t="shared" si="4"/>
        <v>0</v>
      </c>
      <c r="AC71" s="166"/>
      <c r="AD71" s="158"/>
      <c r="AE71" s="187"/>
      <c r="AF71" s="191">
        <f t="shared" si="2"/>
        <v>0</v>
      </c>
    </row>
    <row r="72" spans="3:32" s="11" customFormat="1" ht="13.5">
      <c r="C72" s="41"/>
      <c r="H72" s="19"/>
      <c r="J72" s="54"/>
      <c r="K72" s="109"/>
      <c r="L72" s="90"/>
      <c r="M72" s="121"/>
      <c r="N72" s="73"/>
      <c r="O72" s="112"/>
      <c r="P72" s="93"/>
      <c r="Q72" s="124"/>
      <c r="R72" s="76"/>
      <c r="S72" s="109"/>
      <c r="T72" s="90"/>
      <c r="U72" s="121"/>
      <c r="V72" s="73"/>
      <c r="W72" s="109"/>
      <c r="X72" s="90"/>
      <c r="Y72" s="121"/>
      <c r="Z72" s="73"/>
      <c r="AA72" s="148">
        <f t="shared" si="3"/>
        <v>0</v>
      </c>
      <c r="AB72" s="143">
        <f t="shared" si="4"/>
        <v>0</v>
      </c>
      <c r="AC72" s="166"/>
      <c r="AD72" s="158"/>
      <c r="AE72" s="187"/>
      <c r="AF72" s="191">
        <f t="shared" si="2"/>
        <v>0</v>
      </c>
    </row>
    <row r="73" spans="1:32" s="28" customFormat="1" ht="13.5">
      <c r="A73" s="28" t="s">
        <v>148</v>
      </c>
      <c r="B73" s="36" t="s">
        <v>226</v>
      </c>
      <c r="C73" s="46"/>
      <c r="D73" s="30">
        <v>2</v>
      </c>
      <c r="E73" s="29" t="s">
        <v>227</v>
      </c>
      <c r="F73" s="28" t="s">
        <v>239</v>
      </c>
      <c r="G73" s="27" t="s">
        <v>250</v>
      </c>
      <c r="H73" s="29"/>
      <c r="J73" s="63">
        <v>17</v>
      </c>
      <c r="K73" s="113"/>
      <c r="L73" s="94"/>
      <c r="M73" s="125"/>
      <c r="N73" s="77"/>
      <c r="O73" s="113"/>
      <c r="P73" s="94"/>
      <c r="Q73" s="125"/>
      <c r="R73" s="77"/>
      <c r="S73" s="113"/>
      <c r="T73" s="94"/>
      <c r="U73" s="125"/>
      <c r="V73" s="77"/>
      <c r="W73" s="113"/>
      <c r="X73" s="94"/>
      <c r="Y73" s="125"/>
      <c r="Z73" s="77"/>
      <c r="AA73" s="148">
        <f aca="true" t="shared" si="5" ref="AA73:AA105">SUM(D73-K73-L73-O73-P73-S73-T73-W73-X73)</f>
        <v>2</v>
      </c>
      <c r="AB73" s="144">
        <f aca="true" t="shared" si="6" ref="AB73:AB105">SUM(D73-K73-L73-M73-N73-O73-P73-Q73-R73-S73-T73-U73-V73-W73-X73-Y73-Z73)</f>
        <v>2</v>
      </c>
      <c r="AC73" s="165"/>
      <c r="AD73" s="153"/>
      <c r="AE73" s="185">
        <v>2</v>
      </c>
      <c r="AF73" s="190">
        <f t="shared" si="2"/>
        <v>0</v>
      </c>
    </row>
    <row r="74" spans="1:32" s="28" customFormat="1" ht="13.5">
      <c r="A74" s="28" t="s">
        <v>148</v>
      </c>
      <c r="B74" s="29" t="s">
        <v>228</v>
      </c>
      <c r="C74" s="45"/>
      <c r="D74" s="30">
        <v>2</v>
      </c>
      <c r="E74" s="29" t="s">
        <v>229</v>
      </c>
      <c r="F74" s="28" t="s">
        <v>239</v>
      </c>
      <c r="G74" s="27" t="s">
        <v>251</v>
      </c>
      <c r="H74" s="29"/>
      <c r="J74" s="58">
        <v>24.5</v>
      </c>
      <c r="K74" s="105"/>
      <c r="L74" s="86"/>
      <c r="M74" s="117"/>
      <c r="N74" s="69"/>
      <c r="O74" s="130"/>
      <c r="P74" s="96"/>
      <c r="Q74" s="134"/>
      <c r="R74" s="78"/>
      <c r="S74" s="130"/>
      <c r="T74" s="96"/>
      <c r="U74" s="134"/>
      <c r="V74" s="78"/>
      <c r="W74" s="105"/>
      <c r="X74" s="86"/>
      <c r="Y74" s="134"/>
      <c r="Z74" s="78"/>
      <c r="AA74" s="148">
        <f t="shared" si="5"/>
        <v>2</v>
      </c>
      <c r="AB74" s="144">
        <f t="shared" si="6"/>
        <v>2</v>
      </c>
      <c r="AC74" s="165"/>
      <c r="AD74" s="153"/>
      <c r="AE74" s="185"/>
      <c r="AF74" s="190">
        <f aca="true" t="shared" si="7" ref="AF74:AF114">D74-AE74</f>
        <v>2</v>
      </c>
    </row>
    <row r="75" spans="3:32" s="11" customFormat="1" ht="13.5">
      <c r="C75" s="41"/>
      <c r="H75" s="19"/>
      <c r="J75" s="54"/>
      <c r="K75" s="108"/>
      <c r="L75" s="89"/>
      <c r="M75" s="120"/>
      <c r="N75" s="72"/>
      <c r="O75" s="109"/>
      <c r="P75" s="90"/>
      <c r="Q75" s="121"/>
      <c r="R75" s="73"/>
      <c r="S75" s="109"/>
      <c r="T75" s="90"/>
      <c r="U75" s="121"/>
      <c r="V75" s="73"/>
      <c r="W75" s="108"/>
      <c r="X75" s="89"/>
      <c r="Y75" s="121"/>
      <c r="Z75" s="73"/>
      <c r="AA75" s="148">
        <f t="shared" si="5"/>
        <v>0</v>
      </c>
      <c r="AB75" s="143">
        <f t="shared" si="6"/>
        <v>0</v>
      </c>
      <c r="AC75" s="166"/>
      <c r="AD75" s="158"/>
      <c r="AE75" s="187"/>
      <c r="AF75" s="191">
        <f t="shared" si="7"/>
        <v>0</v>
      </c>
    </row>
    <row r="76" spans="3:32" s="11" customFormat="1" ht="13.5">
      <c r="C76" s="41"/>
      <c r="H76" s="19"/>
      <c r="J76" s="55"/>
      <c r="K76" s="108"/>
      <c r="L76" s="89"/>
      <c r="M76" s="120"/>
      <c r="N76" s="72"/>
      <c r="O76" s="109"/>
      <c r="P76" s="90"/>
      <c r="Q76" s="121"/>
      <c r="R76" s="73"/>
      <c r="S76" s="109"/>
      <c r="T76" s="90"/>
      <c r="U76" s="121"/>
      <c r="V76" s="73"/>
      <c r="W76" s="108"/>
      <c r="X76" s="89"/>
      <c r="Y76" s="121"/>
      <c r="Z76" s="72"/>
      <c r="AA76" s="148">
        <f t="shared" si="5"/>
        <v>0</v>
      </c>
      <c r="AB76" s="143">
        <f t="shared" si="6"/>
        <v>0</v>
      </c>
      <c r="AC76" s="161"/>
      <c r="AD76" s="158"/>
      <c r="AE76" s="187"/>
      <c r="AF76" s="191">
        <f t="shared" si="7"/>
        <v>0</v>
      </c>
    </row>
    <row r="77" spans="1:32" s="11" customFormat="1" ht="13.5">
      <c r="A77" s="13" t="s">
        <v>148</v>
      </c>
      <c r="B77" s="20" t="s">
        <v>420</v>
      </c>
      <c r="C77" s="40"/>
      <c r="D77" s="18">
        <v>24</v>
      </c>
      <c r="E77" s="19" t="s">
        <v>219</v>
      </c>
      <c r="F77" s="13" t="s">
        <v>239</v>
      </c>
      <c r="G77" s="14" t="s">
        <v>248</v>
      </c>
      <c r="H77" s="19"/>
      <c r="J77" s="55">
        <v>1.8</v>
      </c>
      <c r="K77" s="108"/>
      <c r="L77" s="89"/>
      <c r="M77" s="120"/>
      <c r="N77" s="72"/>
      <c r="O77" s="109"/>
      <c r="P77" s="90"/>
      <c r="Q77" s="121"/>
      <c r="R77" s="73"/>
      <c r="S77" s="109"/>
      <c r="T77" s="90"/>
      <c r="U77" s="121"/>
      <c r="V77" s="73"/>
      <c r="W77" s="108"/>
      <c r="X77" s="89"/>
      <c r="Y77" s="121"/>
      <c r="Z77" s="72"/>
      <c r="AA77" s="148">
        <f t="shared" si="5"/>
        <v>24</v>
      </c>
      <c r="AB77" s="143">
        <f t="shared" si="6"/>
        <v>24</v>
      </c>
      <c r="AC77" s="161"/>
      <c r="AD77" s="158"/>
      <c r="AE77" s="187"/>
      <c r="AF77" s="191">
        <f t="shared" si="7"/>
        <v>24</v>
      </c>
    </row>
    <row r="78" spans="1:32" s="11" customFormat="1" ht="13.5">
      <c r="A78" s="13" t="s">
        <v>148</v>
      </c>
      <c r="B78" s="20" t="s">
        <v>421</v>
      </c>
      <c r="C78" s="40"/>
      <c r="D78" s="14"/>
      <c r="E78" s="19" t="s">
        <v>220</v>
      </c>
      <c r="F78" s="13" t="s">
        <v>239</v>
      </c>
      <c r="G78" s="14" t="s">
        <v>249</v>
      </c>
      <c r="H78" s="13"/>
      <c r="J78" s="55">
        <v>3</v>
      </c>
      <c r="K78" s="108"/>
      <c r="L78" s="89"/>
      <c r="M78" s="120"/>
      <c r="N78" s="72"/>
      <c r="O78" s="109"/>
      <c r="P78" s="90"/>
      <c r="Q78" s="121"/>
      <c r="R78" s="73"/>
      <c r="S78" s="109"/>
      <c r="T78" s="90"/>
      <c r="U78" s="121"/>
      <c r="V78" s="73"/>
      <c r="W78" s="108"/>
      <c r="X78" s="89"/>
      <c r="Y78" s="121"/>
      <c r="Z78" s="72"/>
      <c r="AA78" s="148">
        <f t="shared" si="5"/>
        <v>0</v>
      </c>
      <c r="AB78" s="143">
        <f t="shared" si="6"/>
        <v>0</v>
      </c>
      <c r="AC78" s="161"/>
      <c r="AD78" s="158"/>
      <c r="AE78" s="187"/>
      <c r="AF78" s="191">
        <f t="shared" si="7"/>
        <v>0</v>
      </c>
    </row>
    <row r="79" spans="1:32" s="11" customFormat="1" ht="13.5">
      <c r="A79" s="13" t="s">
        <v>148</v>
      </c>
      <c r="B79" s="20" t="s">
        <v>422</v>
      </c>
      <c r="C79" s="40"/>
      <c r="D79" s="14">
        <v>12</v>
      </c>
      <c r="E79" s="19" t="s">
        <v>221</v>
      </c>
      <c r="F79" s="13" t="s">
        <v>239</v>
      </c>
      <c r="G79" s="14" t="s">
        <v>250</v>
      </c>
      <c r="H79" s="13"/>
      <c r="J79" s="55">
        <v>7.9</v>
      </c>
      <c r="K79" s="108"/>
      <c r="L79" s="89"/>
      <c r="M79" s="120"/>
      <c r="N79" s="72"/>
      <c r="O79" s="109"/>
      <c r="P79" s="90"/>
      <c r="Q79" s="121"/>
      <c r="R79" s="73"/>
      <c r="S79" s="109"/>
      <c r="T79" s="90"/>
      <c r="U79" s="121"/>
      <c r="V79" s="73"/>
      <c r="W79" s="108"/>
      <c r="X79" s="89"/>
      <c r="Y79" s="121"/>
      <c r="Z79" s="73"/>
      <c r="AA79" s="148">
        <f t="shared" si="5"/>
        <v>12</v>
      </c>
      <c r="AB79" s="143">
        <f t="shared" si="6"/>
        <v>12</v>
      </c>
      <c r="AC79" s="162"/>
      <c r="AD79" s="158"/>
      <c r="AE79" s="187"/>
      <c r="AF79" s="191">
        <f t="shared" si="7"/>
        <v>12</v>
      </c>
    </row>
    <row r="80" spans="1:32" s="11" customFormat="1" ht="13.5">
      <c r="A80" s="13" t="s">
        <v>148</v>
      </c>
      <c r="B80" s="20" t="s">
        <v>423</v>
      </c>
      <c r="C80" s="40"/>
      <c r="D80" s="14">
        <v>4</v>
      </c>
      <c r="E80" s="19" t="s">
        <v>222</v>
      </c>
      <c r="F80" s="13" t="s">
        <v>239</v>
      </c>
      <c r="G80" s="14" t="s">
        <v>251</v>
      </c>
      <c r="H80" s="13"/>
      <c r="J80" s="55">
        <v>11.9</v>
      </c>
      <c r="K80" s="108"/>
      <c r="L80" s="89"/>
      <c r="M80" s="120"/>
      <c r="N80" s="72"/>
      <c r="O80" s="109"/>
      <c r="P80" s="90"/>
      <c r="Q80" s="121"/>
      <c r="R80" s="73"/>
      <c r="S80" s="109"/>
      <c r="T80" s="90"/>
      <c r="U80" s="121"/>
      <c r="V80" s="73"/>
      <c r="W80" s="108"/>
      <c r="X80" s="89"/>
      <c r="Y80" s="121"/>
      <c r="Z80" s="73"/>
      <c r="AA80" s="148">
        <f t="shared" si="5"/>
        <v>4</v>
      </c>
      <c r="AB80" s="143">
        <f t="shared" si="6"/>
        <v>4</v>
      </c>
      <c r="AC80" s="162"/>
      <c r="AD80" s="158"/>
      <c r="AE80" s="187"/>
      <c r="AF80" s="191">
        <f t="shared" si="7"/>
        <v>4</v>
      </c>
    </row>
    <row r="81" spans="3:32" s="11" customFormat="1" ht="13.5">
      <c r="C81" s="41"/>
      <c r="H81" s="13"/>
      <c r="J81" s="55"/>
      <c r="K81" s="108"/>
      <c r="L81" s="89"/>
      <c r="M81" s="120"/>
      <c r="N81" s="72"/>
      <c r="O81" s="109"/>
      <c r="P81" s="90"/>
      <c r="Q81" s="121"/>
      <c r="R81" s="73"/>
      <c r="S81" s="109"/>
      <c r="T81" s="90"/>
      <c r="U81" s="121"/>
      <c r="V81" s="73"/>
      <c r="W81" s="108"/>
      <c r="X81" s="89"/>
      <c r="Y81" s="121"/>
      <c r="Z81" s="73"/>
      <c r="AA81" s="148">
        <f t="shared" si="5"/>
        <v>0</v>
      </c>
      <c r="AB81" s="143">
        <f t="shared" si="6"/>
        <v>0</v>
      </c>
      <c r="AC81" s="161"/>
      <c r="AD81" s="158"/>
      <c r="AE81" s="187"/>
      <c r="AF81" s="191">
        <f t="shared" si="7"/>
        <v>0</v>
      </c>
    </row>
    <row r="82" spans="3:32" s="11" customFormat="1" ht="13.5">
      <c r="C82" s="41"/>
      <c r="H82" s="13"/>
      <c r="J82" s="55"/>
      <c r="K82" s="108"/>
      <c r="L82" s="89"/>
      <c r="M82" s="120"/>
      <c r="N82" s="72"/>
      <c r="O82" s="109"/>
      <c r="P82" s="90"/>
      <c r="Q82" s="121"/>
      <c r="R82" s="73"/>
      <c r="S82" s="109"/>
      <c r="T82" s="90"/>
      <c r="U82" s="121"/>
      <c r="V82" s="73"/>
      <c r="W82" s="108"/>
      <c r="X82" s="89"/>
      <c r="Y82" s="121"/>
      <c r="Z82" s="73"/>
      <c r="AA82" s="148">
        <f t="shared" si="5"/>
        <v>0</v>
      </c>
      <c r="AB82" s="143">
        <f t="shared" si="6"/>
        <v>0</v>
      </c>
      <c r="AC82" s="161"/>
      <c r="AD82" s="158"/>
      <c r="AE82" s="187"/>
      <c r="AF82" s="191">
        <f t="shared" si="7"/>
        <v>0</v>
      </c>
    </row>
    <row r="83" spans="1:32" s="28" customFormat="1" ht="13.5">
      <c r="A83" s="28" t="s">
        <v>148</v>
      </c>
      <c r="B83" s="29" t="s">
        <v>230</v>
      </c>
      <c r="C83" s="45"/>
      <c r="D83" s="30">
        <v>6</v>
      </c>
      <c r="E83" s="29" t="s">
        <v>322</v>
      </c>
      <c r="F83" s="28" t="s">
        <v>239</v>
      </c>
      <c r="G83" s="27" t="s">
        <v>249</v>
      </c>
      <c r="J83" s="57">
        <v>3.5</v>
      </c>
      <c r="K83" s="105"/>
      <c r="L83" s="86"/>
      <c r="M83" s="117"/>
      <c r="N83" s="69"/>
      <c r="O83" s="130"/>
      <c r="P83" s="96"/>
      <c r="Q83" s="134"/>
      <c r="R83" s="78"/>
      <c r="S83" s="130"/>
      <c r="T83" s="96"/>
      <c r="U83" s="134"/>
      <c r="V83" s="78"/>
      <c r="W83" s="105"/>
      <c r="X83" s="86"/>
      <c r="Y83" s="134"/>
      <c r="Z83" s="78"/>
      <c r="AA83" s="148">
        <f t="shared" si="5"/>
        <v>6</v>
      </c>
      <c r="AB83" s="144">
        <f t="shared" si="6"/>
        <v>6</v>
      </c>
      <c r="AC83" s="160"/>
      <c r="AD83" s="153"/>
      <c r="AE83" s="185"/>
      <c r="AF83" s="190">
        <f t="shared" si="7"/>
        <v>6</v>
      </c>
    </row>
    <row r="84" spans="1:32" s="28" customFormat="1" ht="13.5">
      <c r="A84" s="28" t="s">
        <v>148</v>
      </c>
      <c r="B84" s="29" t="s">
        <v>231</v>
      </c>
      <c r="C84" s="45"/>
      <c r="D84" s="30">
        <v>6</v>
      </c>
      <c r="E84" s="29" t="s">
        <v>323</v>
      </c>
      <c r="F84" s="28" t="s">
        <v>239</v>
      </c>
      <c r="G84" s="27" t="s">
        <v>250</v>
      </c>
      <c r="J84" s="57">
        <v>4.6</v>
      </c>
      <c r="K84" s="105"/>
      <c r="L84" s="86"/>
      <c r="M84" s="117"/>
      <c r="N84" s="69"/>
      <c r="O84" s="130"/>
      <c r="P84" s="96"/>
      <c r="Q84" s="134"/>
      <c r="R84" s="78"/>
      <c r="S84" s="130">
        <v>2</v>
      </c>
      <c r="T84" s="96"/>
      <c r="U84" s="134">
        <v>2</v>
      </c>
      <c r="V84" s="78"/>
      <c r="W84" s="105">
        <v>4</v>
      </c>
      <c r="X84" s="86"/>
      <c r="Y84" s="117">
        <v>4</v>
      </c>
      <c r="Z84" s="78"/>
      <c r="AA84" s="148">
        <f t="shared" si="5"/>
        <v>0</v>
      </c>
      <c r="AB84" s="144">
        <f t="shared" si="6"/>
        <v>-6</v>
      </c>
      <c r="AC84" s="160"/>
      <c r="AD84" s="153" t="s">
        <v>502</v>
      </c>
      <c r="AE84" s="185"/>
      <c r="AF84" s="190">
        <f t="shared" si="7"/>
        <v>6</v>
      </c>
    </row>
    <row r="85" spans="1:32" s="28" customFormat="1" ht="13.5">
      <c r="A85" s="28" t="s">
        <v>148</v>
      </c>
      <c r="B85" s="29" t="s">
        <v>232</v>
      </c>
      <c r="C85" s="45"/>
      <c r="D85" s="30">
        <v>6</v>
      </c>
      <c r="E85" s="29" t="s">
        <v>324</v>
      </c>
      <c r="F85" s="28" t="s">
        <v>239</v>
      </c>
      <c r="G85" s="27" t="s">
        <v>251</v>
      </c>
      <c r="J85" s="57">
        <v>7.1</v>
      </c>
      <c r="K85" s="105"/>
      <c r="L85" s="86"/>
      <c r="M85" s="117"/>
      <c r="N85" s="69"/>
      <c r="O85" s="130"/>
      <c r="P85" s="96"/>
      <c r="Q85" s="134"/>
      <c r="R85" s="78"/>
      <c r="S85" s="130">
        <v>2</v>
      </c>
      <c r="T85" s="96"/>
      <c r="U85" s="134">
        <v>2</v>
      </c>
      <c r="V85" s="78"/>
      <c r="W85" s="105"/>
      <c r="X85" s="86"/>
      <c r="Y85" s="134"/>
      <c r="Z85" s="78"/>
      <c r="AA85" s="148">
        <f t="shared" si="5"/>
        <v>4</v>
      </c>
      <c r="AB85" s="144">
        <f t="shared" si="6"/>
        <v>2</v>
      </c>
      <c r="AC85" s="160"/>
      <c r="AD85" s="153"/>
      <c r="AE85" s="185"/>
      <c r="AF85" s="190">
        <f t="shared" si="7"/>
        <v>6</v>
      </c>
    </row>
    <row r="86" spans="3:32" s="11" customFormat="1" ht="13.5">
      <c r="C86" s="41"/>
      <c r="J86" s="55"/>
      <c r="K86" s="108"/>
      <c r="L86" s="89"/>
      <c r="M86" s="120"/>
      <c r="N86" s="72"/>
      <c r="O86" s="109"/>
      <c r="P86" s="90"/>
      <c r="Q86" s="121"/>
      <c r="R86" s="73"/>
      <c r="S86" s="109"/>
      <c r="T86" s="90"/>
      <c r="U86" s="121"/>
      <c r="V86" s="73"/>
      <c r="W86" s="108"/>
      <c r="X86" s="89"/>
      <c r="Y86" s="121"/>
      <c r="Z86" s="72"/>
      <c r="AA86" s="148">
        <f t="shared" si="5"/>
        <v>0</v>
      </c>
      <c r="AB86" s="143">
        <f t="shared" si="6"/>
        <v>0</v>
      </c>
      <c r="AC86" s="161"/>
      <c r="AD86" s="158"/>
      <c r="AE86" s="187"/>
      <c r="AF86" s="191">
        <f t="shared" si="7"/>
        <v>0</v>
      </c>
    </row>
    <row r="87" spans="1:32" s="11" customFormat="1" ht="13.5">
      <c r="A87" s="13"/>
      <c r="B87" s="20"/>
      <c r="C87" s="40"/>
      <c r="D87" s="14"/>
      <c r="E87" s="19"/>
      <c r="F87" s="13"/>
      <c r="G87" s="14"/>
      <c r="J87" s="55"/>
      <c r="K87" s="108"/>
      <c r="L87" s="89"/>
      <c r="M87" s="120"/>
      <c r="N87" s="72"/>
      <c r="O87" s="109"/>
      <c r="P87" s="90"/>
      <c r="Q87" s="121"/>
      <c r="R87" s="73"/>
      <c r="S87" s="109"/>
      <c r="T87" s="90"/>
      <c r="U87" s="121"/>
      <c r="V87" s="73"/>
      <c r="W87" s="108"/>
      <c r="X87" s="89"/>
      <c r="Y87" s="121"/>
      <c r="Z87" s="73"/>
      <c r="AA87" s="148">
        <f t="shared" si="5"/>
        <v>0</v>
      </c>
      <c r="AB87" s="143">
        <f t="shared" si="6"/>
        <v>0</v>
      </c>
      <c r="AC87" s="161"/>
      <c r="AD87" s="158"/>
      <c r="AE87" s="187"/>
      <c r="AF87" s="191">
        <f t="shared" si="7"/>
        <v>0</v>
      </c>
    </row>
    <row r="88" spans="1:32" s="11" customFormat="1" ht="13.5">
      <c r="A88" s="13" t="s">
        <v>148</v>
      </c>
      <c r="B88" s="17" t="s">
        <v>225</v>
      </c>
      <c r="C88" s="39">
        <v>14</v>
      </c>
      <c r="D88" s="18">
        <v>8</v>
      </c>
      <c r="E88" s="19" t="s">
        <v>321</v>
      </c>
      <c r="F88" s="13" t="s">
        <v>239</v>
      </c>
      <c r="G88" s="14" t="s">
        <v>248</v>
      </c>
      <c r="J88" s="55">
        <v>9.4</v>
      </c>
      <c r="K88" s="108"/>
      <c r="L88" s="89"/>
      <c r="M88" s="120"/>
      <c r="N88" s="72"/>
      <c r="O88" s="109"/>
      <c r="P88" s="90"/>
      <c r="Q88" s="121"/>
      <c r="R88" s="73"/>
      <c r="S88" s="109"/>
      <c r="T88" s="90"/>
      <c r="U88" s="121"/>
      <c r="V88" s="73"/>
      <c r="W88" s="109"/>
      <c r="X88" s="90"/>
      <c r="Y88" s="120"/>
      <c r="Z88" s="73"/>
      <c r="AA88" s="148">
        <f t="shared" si="5"/>
        <v>8</v>
      </c>
      <c r="AB88" s="143">
        <f t="shared" si="6"/>
        <v>8</v>
      </c>
      <c r="AC88" s="161"/>
      <c r="AD88" s="158"/>
      <c r="AE88" s="187"/>
      <c r="AF88" s="191">
        <f t="shared" si="7"/>
        <v>8</v>
      </c>
    </row>
    <row r="89" spans="3:32" s="11" customFormat="1" ht="13.5">
      <c r="C89" s="41"/>
      <c r="J89" s="55"/>
      <c r="K89" s="108"/>
      <c r="L89" s="89"/>
      <c r="M89" s="120"/>
      <c r="N89" s="72"/>
      <c r="O89" s="109"/>
      <c r="P89" s="90"/>
      <c r="Q89" s="121"/>
      <c r="R89" s="73"/>
      <c r="S89" s="109"/>
      <c r="T89" s="90"/>
      <c r="U89" s="121"/>
      <c r="V89" s="73"/>
      <c r="W89" s="108"/>
      <c r="X89" s="89"/>
      <c r="Y89" s="121"/>
      <c r="Z89" s="73"/>
      <c r="AA89" s="148">
        <f t="shared" si="5"/>
        <v>0</v>
      </c>
      <c r="AB89" s="143">
        <f t="shared" si="6"/>
        <v>0</v>
      </c>
      <c r="AC89" s="161"/>
      <c r="AD89" s="158"/>
      <c r="AE89" s="187"/>
      <c r="AF89" s="191">
        <f t="shared" si="7"/>
        <v>0</v>
      </c>
    </row>
    <row r="90" spans="3:32" s="11" customFormat="1" ht="13.5">
      <c r="C90" s="41"/>
      <c r="J90" s="55"/>
      <c r="K90" s="108"/>
      <c r="L90" s="89"/>
      <c r="M90" s="120"/>
      <c r="N90" s="72"/>
      <c r="O90" s="109"/>
      <c r="P90" s="90"/>
      <c r="Q90" s="121"/>
      <c r="R90" s="73"/>
      <c r="S90" s="109"/>
      <c r="T90" s="90"/>
      <c r="U90" s="121"/>
      <c r="V90" s="73"/>
      <c r="W90" s="108"/>
      <c r="X90" s="89"/>
      <c r="Y90" s="121"/>
      <c r="Z90" s="73"/>
      <c r="AA90" s="148">
        <f t="shared" si="5"/>
        <v>0</v>
      </c>
      <c r="AB90" s="143">
        <f t="shared" si="6"/>
        <v>0</v>
      </c>
      <c r="AC90" s="161"/>
      <c r="AD90" s="158"/>
      <c r="AE90" s="187"/>
      <c r="AF90" s="191">
        <f t="shared" si="7"/>
        <v>0</v>
      </c>
    </row>
    <row r="91" spans="1:32" s="28" customFormat="1" ht="13.5">
      <c r="A91" s="28" t="s">
        <v>148</v>
      </c>
      <c r="B91" s="36" t="s">
        <v>414</v>
      </c>
      <c r="C91" s="46"/>
      <c r="D91" s="30">
        <v>3</v>
      </c>
      <c r="E91" s="29" t="s">
        <v>506</v>
      </c>
      <c r="F91" s="28" t="s">
        <v>239</v>
      </c>
      <c r="G91" s="27" t="s">
        <v>243</v>
      </c>
      <c r="J91" s="57">
        <v>13.5</v>
      </c>
      <c r="K91" s="105"/>
      <c r="L91" s="86"/>
      <c r="M91" s="117"/>
      <c r="N91" s="69"/>
      <c r="O91" s="130">
        <v>1</v>
      </c>
      <c r="P91" s="96"/>
      <c r="Q91" s="134">
        <v>1</v>
      </c>
      <c r="R91" s="78"/>
      <c r="S91" s="130"/>
      <c r="T91" s="96"/>
      <c r="U91" s="134"/>
      <c r="V91" s="78"/>
      <c r="W91" s="105"/>
      <c r="X91" s="86"/>
      <c r="Y91" s="134"/>
      <c r="Z91" s="78"/>
      <c r="AA91" s="148">
        <f t="shared" si="5"/>
        <v>2</v>
      </c>
      <c r="AB91" s="144">
        <f t="shared" si="6"/>
        <v>1</v>
      </c>
      <c r="AC91" s="160"/>
      <c r="AD91" s="153"/>
      <c r="AE91" s="185">
        <v>1</v>
      </c>
      <c r="AF91" s="190">
        <f t="shared" si="7"/>
        <v>2</v>
      </c>
    </row>
    <row r="92" spans="1:32" s="28" customFormat="1" ht="13.5">
      <c r="A92" s="28" t="s">
        <v>148</v>
      </c>
      <c r="B92" s="36" t="s">
        <v>509</v>
      </c>
      <c r="C92" s="46"/>
      <c r="D92" s="30">
        <v>8</v>
      </c>
      <c r="E92" s="29" t="s">
        <v>507</v>
      </c>
      <c r="F92" s="28" t="s">
        <v>239</v>
      </c>
      <c r="G92" s="27" t="s">
        <v>508</v>
      </c>
      <c r="J92" s="57">
        <v>14.5</v>
      </c>
      <c r="K92" s="105"/>
      <c r="L92" s="86"/>
      <c r="M92" s="117"/>
      <c r="N92" s="69"/>
      <c r="O92" s="130"/>
      <c r="P92" s="96"/>
      <c r="Q92" s="134"/>
      <c r="R92" s="78"/>
      <c r="S92" s="130"/>
      <c r="T92" s="96"/>
      <c r="U92" s="134"/>
      <c r="V92" s="78"/>
      <c r="W92" s="105"/>
      <c r="X92" s="86"/>
      <c r="Y92" s="134"/>
      <c r="Z92" s="78"/>
      <c r="AA92" s="148"/>
      <c r="AB92" s="144"/>
      <c r="AC92" s="160"/>
      <c r="AD92" s="153"/>
      <c r="AE92" s="185"/>
      <c r="AF92" s="190">
        <f t="shared" si="7"/>
        <v>8</v>
      </c>
    </row>
    <row r="93" spans="1:32" s="28" customFormat="1" ht="13.5">
      <c r="A93" s="28" t="s">
        <v>148</v>
      </c>
      <c r="B93" s="36" t="s">
        <v>417</v>
      </c>
      <c r="C93" s="46"/>
      <c r="D93" s="30">
        <v>15</v>
      </c>
      <c r="E93" s="29" t="s">
        <v>168</v>
      </c>
      <c r="F93" s="28" t="s">
        <v>239</v>
      </c>
      <c r="G93" s="27"/>
      <c r="J93" s="57">
        <v>1.3</v>
      </c>
      <c r="K93" s="105">
        <v>2</v>
      </c>
      <c r="L93" s="86"/>
      <c r="M93" s="117">
        <v>2</v>
      </c>
      <c r="N93" s="69"/>
      <c r="O93" s="130">
        <v>4</v>
      </c>
      <c r="P93" s="96"/>
      <c r="Q93" s="134">
        <v>4</v>
      </c>
      <c r="R93" s="78"/>
      <c r="S93" s="130"/>
      <c r="T93" s="96"/>
      <c r="U93" s="134"/>
      <c r="V93" s="78"/>
      <c r="W93" s="105"/>
      <c r="X93" s="86"/>
      <c r="Y93" s="134"/>
      <c r="Z93" s="78"/>
      <c r="AA93" s="148">
        <f t="shared" si="5"/>
        <v>9</v>
      </c>
      <c r="AB93" s="144">
        <f t="shared" si="6"/>
        <v>3</v>
      </c>
      <c r="AC93" s="160"/>
      <c r="AD93" s="153"/>
      <c r="AE93" s="185"/>
      <c r="AF93" s="190">
        <f t="shared" si="7"/>
        <v>15</v>
      </c>
    </row>
    <row r="94" spans="1:32" s="28" customFormat="1" ht="13.5">
      <c r="A94" s="28" t="s">
        <v>148</v>
      </c>
      <c r="B94" s="36" t="s">
        <v>413</v>
      </c>
      <c r="C94" s="46"/>
      <c r="D94" s="30">
        <v>35</v>
      </c>
      <c r="E94" s="29" t="s">
        <v>169</v>
      </c>
      <c r="F94" s="28" t="s">
        <v>239</v>
      </c>
      <c r="G94" s="27"/>
      <c r="J94" s="57">
        <v>1.5</v>
      </c>
      <c r="K94" s="105">
        <v>3</v>
      </c>
      <c r="L94" s="86"/>
      <c r="M94" s="117">
        <v>3</v>
      </c>
      <c r="N94" s="69"/>
      <c r="O94" s="130">
        <v>3</v>
      </c>
      <c r="P94" s="96"/>
      <c r="Q94" s="134">
        <v>3</v>
      </c>
      <c r="R94" s="78"/>
      <c r="S94" s="130"/>
      <c r="T94" s="96"/>
      <c r="U94" s="134"/>
      <c r="V94" s="78"/>
      <c r="W94" s="130"/>
      <c r="X94" s="96"/>
      <c r="Y94" s="134"/>
      <c r="Z94" s="69"/>
      <c r="AA94" s="148">
        <f t="shared" si="5"/>
        <v>29</v>
      </c>
      <c r="AB94" s="144">
        <f t="shared" si="6"/>
        <v>23</v>
      </c>
      <c r="AC94" s="160"/>
      <c r="AD94" s="153"/>
      <c r="AE94" s="185">
        <v>6</v>
      </c>
      <c r="AF94" s="190">
        <f t="shared" si="7"/>
        <v>29</v>
      </c>
    </row>
    <row r="95" spans="1:32" s="28" customFormat="1" ht="13.5">
      <c r="A95" s="28" t="s">
        <v>148</v>
      </c>
      <c r="B95" s="36" t="s">
        <v>415</v>
      </c>
      <c r="C95" s="46"/>
      <c r="D95" s="30">
        <v>4</v>
      </c>
      <c r="E95" s="29" t="s">
        <v>167</v>
      </c>
      <c r="F95" s="28" t="s">
        <v>239</v>
      </c>
      <c r="G95" s="35"/>
      <c r="J95" s="57">
        <v>1.5</v>
      </c>
      <c r="K95" s="105"/>
      <c r="L95" s="86"/>
      <c r="M95" s="117"/>
      <c r="N95" s="69"/>
      <c r="O95" s="130"/>
      <c r="P95" s="96"/>
      <c r="Q95" s="134"/>
      <c r="R95" s="78"/>
      <c r="S95" s="130"/>
      <c r="T95" s="96"/>
      <c r="U95" s="134"/>
      <c r="V95" s="78"/>
      <c r="W95" s="105"/>
      <c r="X95" s="86"/>
      <c r="Y95" s="134"/>
      <c r="Z95" s="78"/>
      <c r="AA95" s="148">
        <f t="shared" si="5"/>
        <v>4</v>
      </c>
      <c r="AB95" s="144">
        <f t="shared" si="6"/>
        <v>4</v>
      </c>
      <c r="AC95" s="160"/>
      <c r="AD95" s="153"/>
      <c r="AE95" s="185"/>
      <c r="AF95" s="190">
        <f t="shared" si="7"/>
        <v>4</v>
      </c>
    </row>
    <row r="96" spans="1:32" s="28" customFormat="1" ht="13.5">
      <c r="A96" s="28" t="s">
        <v>148</v>
      </c>
      <c r="B96" s="36" t="s">
        <v>416</v>
      </c>
      <c r="C96" s="46"/>
      <c r="D96" s="30">
        <v>4</v>
      </c>
      <c r="E96" s="29" t="s">
        <v>170</v>
      </c>
      <c r="F96" s="28" t="s">
        <v>239</v>
      </c>
      <c r="G96" s="27"/>
      <c r="J96" s="57">
        <v>1.5</v>
      </c>
      <c r="K96" s="105"/>
      <c r="L96" s="86"/>
      <c r="M96" s="117"/>
      <c r="N96" s="69"/>
      <c r="O96" s="130"/>
      <c r="P96" s="96"/>
      <c r="Q96" s="134"/>
      <c r="R96" s="78"/>
      <c r="S96" s="130"/>
      <c r="T96" s="96"/>
      <c r="U96" s="134"/>
      <c r="V96" s="78"/>
      <c r="W96" s="105"/>
      <c r="X96" s="86"/>
      <c r="Y96" s="134"/>
      <c r="Z96" s="78"/>
      <c r="AA96" s="148">
        <f t="shared" si="5"/>
        <v>4</v>
      </c>
      <c r="AB96" s="144">
        <f t="shared" si="6"/>
        <v>4</v>
      </c>
      <c r="AC96" s="160"/>
      <c r="AD96" s="153"/>
      <c r="AE96" s="185"/>
      <c r="AF96" s="190">
        <f t="shared" si="7"/>
        <v>4</v>
      </c>
    </row>
    <row r="97" spans="3:32" s="11" customFormat="1" ht="13.5">
      <c r="C97" s="41"/>
      <c r="J97" s="55"/>
      <c r="K97" s="108"/>
      <c r="L97" s="89"/>
      <c r="M97" s="120"/>
      <c r="N97" s="72"/>
      <c r="O97" s="109"/>
      <c r="P97" s="90"/>
      <c r="Q97" s="121"/>
      <c r="R97" s="73"/>
      <c r="S97" s="109"/>
      <c r="T97" s="90"/>
      <c r="U97" s="121"/>
      <c r="V97" s="73"/>
      <c r="W97" s="109"/>
      <c r="X97" s="90"/>
      <c r="Y97" s="120"/>
      <c r="Z97" s="73"/>
      <c r="AA97" s="148">
        <f t="shared" si="5"/>
        <v>0</v>
      </c>
      <c r="AB97" s="143">
        <f t="shared" si="6"/>
        <v>0</v>
      </c>
      <c r="AC97" s="161"/>
      <c r="AD97" s="158"/>
      <c r="AE97" s="187"/>
      <c r="AF97" s="191">
        <f t="shared" si="7"/>
        <v>0</v>
      </c>
    </row>
    <row r="98" spans="3:32" s="11" customFormat="1" ht="13.5">
      <c r="C98" s="41"/>
      <c r="J98" s="55"/>
      <c r="K98" s="108"/>
      <c r="L98" s="89"/>
      <c r="M98" s="120"/>
      <c r="N98" s="72"/>
      <c r="O98" s="109"/>
      <c r="P98" s="90"/>
      <c r="Q98" s="121"/>
      <c r="R98" s="73"/>
      <c r="S98" s="109"/>
      <c r="T98" s="90"/>
      <c r="U98" s="121"/>
      <c r="V98" s="73"/>
      <c r="W98" s="109"/>
      <c r="X98" s="90"/>
      <c r="Y98" s="121"/>
      <c r="Z98" s="72"/>
      <c r="AA98" s="148">
        <f t="shared" si="5"/>
        <v>0</v>
      </c>
      <c r="AB98" s="143">
        <f t="shared" si="6"/>
        <v>0</v>
      </c>
      <c r="AC98" s="161"/>
      <c r="AD98" s="158"/>
      <c r="AE98" s="187"/>
      <c r="AF98" s="191">
        <f t="shared" si="7"/>
        <v>0</v>
      </c>
    </row>
    <row r="99" spans="1:32" s="11" customFormat="1" ht="13.5">
      <c r="A99" s="13" t="s">
        <v>148</v>
      </c>
      <c r="B99" s="17"/>
      <c r="C99" s="39"/>
      <c r="D99" s="18">
        <v>1</v>
      </c>
      <c r="E99" s="19" t="s">
        <v>326</v>
      </c>
      <c r="F99" s="13" t="s">
        <v>239</v>
      </c>
      <c r="G99" s="14"/>
      <c r="H99" s="19"/>
      <c r="J99" s="55">
        <v>18</v>
      </c>
      <c r="K99" s="108">
        <v>1</v>
      </c>
      <c r="L99" s="89"/>
      <c r="M99" s="120">
        <v>1</v>
      </c>
      <c r="N99" s="72"/>
      <c r="O99" s="109"/>
      <c r="P99" s="90"/>
      <c r="Q99" s="121"/>
      <c r="R99" s="73"/>
      <c r="S99" s="109"/>
      <c r="T99" s="90"/>
      <c r="U99" s="121"/>
      <c r="V99" s="73"/>
      <c r="W99" s="109"/>
      <c r="X99" s="90"/>
      <c r="Y99" s="121"/>
      <c r="Z99" s="73"/>
      <c r="AA99" s="148">
        <f t="shared" si="5"/>
        <v>0</v>
      </c>
      <c r="AB99" s="143">
        <f t="shared" si="6"/>
        <v>-1</v>
      </c>
      <c r="AC99" s="161"/>
      <c r="AD99" s="158" t="s">
        <v>502</v>
      </c>
      <c r="AE99" s="187"/>
      <c r="AF99" s="191">
        <f t="shared" si="7"/>
        <v>1</v>
      </c>
    </row>
    <row r="100" spans="1:32" s="11" customFormat="1" ht="13.5">
      <c r="A100" s="13" t="s">
        <v>148</v>
      </c>
      <c r="B100" s="17"/>
      <c r="C100" s="39"/>
      <c r="D100" s="18">
        <v>1</v>
      </c>
      <c r="E100" s="19" t="s">
        <v>176</v>
      </c>
      <c r="F100" s="13" t="s">
        <v>239</v>
      </c>
      <c r="G100" s="14"/>
      <c r="H100" s="19"/>
      <c r="J100" s="55">
        <v>0.2</v>
      </c>
      <c r="K100" s="108">
        <v>1</v>
      </c>
      <c r="L100" s="89"/>
      <c r="M100" s="120">
        <v>1</v>
      </c>
      <c r="N100" s="72"/>
      <c r="O100" s="109"/>
      <c r="P100" s="90"/>
      <c r="Q100" s="121"/>
      <c r="R100" s="73"/>
      <c r="S100" s="109"/>
      <c r="T100" s="90"/>
      <c r="U100" s="121"/>
      <c r="V100" s="73"/>
      <c r="W100" s="109"/>
      <c r="X100" s="90"/>
      <c r="Y100" s="121"/>
      <c r="Z100" s="72"/>
      <c r="AA100" s="148">
        <f t="shared" si="5"/>
        <v>0</v>
      </c>
      <c r="AB100" s="143">
        <f t="shared" si="6"/>
        <v>-1</v>
      </c>
      <c r="AC100" s="161"/>
      <c r="AD100" s="158" t="s">
        <v>502</v>
      </c>
      <c r="AE100" s="187"/>
      <c r="AF100" s="191">
        <f t="shared" si="7"/>
        <v>1</v>
      </c>
    </row>
    <row r="101" spans="1:32" s="11" customFormat="1" ht="13.5">
      <c r="A101" s="13" t="s">
        <v>148</v>
      </c>
      <c r="B101" s="17"/>
      <c r="C101" s="39"/>
      <c r="D101" s="18">
        <v>3</v>
      </c>
      <c r="E101" s="19" t="s">
        <v>330</v>
      </c>
      <c r="F101" s="13" t="s">
        <v>239</v>
      </c>
      <c r="G101" s="14"/>
      <c r="H101" s="19"/>
      <c r="J101" s="55">
        <v>0.5</v>
      </c>
      <c r="K101" s="108"/>
      <c r="L101" s="89"/>
      <c r="M101" s="120"/>
      <c r="N101" s="72"/>
      <c r="O101" s="109"/>
      <c r="P101" s="90"/>
      <c r="Q101" s="121"/>
      <c r="R101" s="73"/>
      <c r="S101" s="109"/>
      <c r="T101" s="90"/>
      <c r="U101" s="121"/>
      <c r="V101" s="73"/>
      <c r="W101" s="109"/>
      <c r="X101" s="90"/>
      <c r="Y101" s="121"/>
      <c r="Z101" s="72"/>
      <c r="AA101" s="148">
        <f t="shared" si="5"/>
        <v>3</v>
      </c>
      <c r="AB101" s="143">
        <f t="shared" si="6"/>
        <v>3</v>
      </c>
      <c r="AC101" s="161"/>
      <c r="AD101" s="158"/>
      <c r="AE101" s="187"/>
      <c r="AF101" s="191">
        <f t="shared" si="7"/>
        <v>3</v>
      </c>
    </row>
    <row r="102" spans="3:32" s="11" customFormat="1" ht="13.5">
      <c r="C102" s="41"/>
      <c r="H102" s="19"/>
      <c r="J102" s="55"/>
      <c r="K102" s="108"/>
      <c r="L102" s="89"/>
      <c r="M102" s="120"/>
      <c r="N102" s="72"/>
      <c r="O102" s="109"/>
      <c r="P102" s="90"/>
      <c r="Q102" s="121"/>
      <c r="R102" s="73"/>
      <c r="S102" s="109"/>
      <c r="T102" s="90"/>
      <c r="U102" s="121"/>
      <c r="V102" s="73"/>
      <c r="W102" s="109"/>
      <c r="X102" s="90"/>
      <c r="Y102" s="121"/>
      <c r="Z102" s="73"/>
      <c r="AA102" s="148">
        <f t="shared" si="5"/>
        <v>0</v>
      </c>
      <c r="AB102" s="143">
        <f t="shared" si="6"/>
        <v>0</v>
      </c>
      <c r="AC102" s="162"/>
      <c r="AD102" s="158"/>
      <c r="AE102" s="187"/>
      <c r="AF102" s="191">
        <f t="shared" si="7"/>
        <v>0</v>
      </c>
    </row>
    <row r="103" spans="3:32" s="11" customFormat="1" ht="13.5">
      <c r="C103" s="41"/>
      <c r="H103" s="19"/>
      <c r="J103" s="55"/>
      <c r="K103" s="108"/>
      <c r="L103" s="89"/>
      <c r="M103" s="120"/>
      <c r="N103" s="72"/>
      <c r="O103" s="109"/>
      <c r="P103" s="90"/>
      <c r="Q103" s="121"/>
      <c r="R103" s="73"/>
      <c r="S103" s="109"/>
      <c r="T103" s="90"/>
      <c r="U103" s="121"/>
      <c r="V103" s="73"/>
      <c r="W103" s="108"/>
      <c r="X103" s="89"/>
      <c r="Y103" s="121"/>
      <c r="Z103" s="73"/>
      <c r="AA103" s="148">
        <f t="shared" si="5"/>
        <v>0</v>
      </c>
      <c r="AB103" s="143">
        <f t="shared" si="6"/>
        <v>0</v>
      </c>
      <c r="AC103" s="161"/>
      <c r="AD103" s="158"/>
      <c r="AE103" s="187"/>
      <c r="AF103" s="191">
        <f t="shared" si="7"/>
        <v>0</v>
      </c>
    </row>
    <row r="104" spans="1:32" s="28" customFormat="1" ht="14.25">
      <c r="A104" s="28" t="s">
        <v>148</v>
      </c>
      <c r="B104" s="29"/>
      <c r="C104" s="45"/>
      <c r="D104" s="30">
        <v>4</v>
      </c>
      <c r="E104" s="29" t="s">
        <v>329</v>
      </c>
      <c r="F104" s="28" t="s">
        <v>239</v>
      </c>
      <c r="G104" s="27"/>
      <c r="H104" s="29"/>
      <c r="I104" s="31"/>
      <c r="J104" s="57">
        <v>8</v>
      </c>
      <c r="K104" s="105"/>
      <c r="L104" s="86"/>
      <c r="M104" s="117"/>
      <c r="N104" s="69"/>
      <c r="O104" s="130"/>
      <c r="P104" s="96"/>
      <c r="Q104" s="134"/>
      <c r="R104" s="78"/>
      <c r="S104" s="130"/>
      <c r="T104" s="96"/>
      <c r="U104" s="134"/>
      <c r="V104" s="78"/>
      <c r="W104" s="105"/>
      <c r="X104" s="86"/>
      <c r="Y104" s="134"/>
      <c r="Z104" s="78"/>
      <c r="AA104" s="148">
        <f t="shared" si="5"/>
        <v>4</v>
      </c>
      <c r="AB104" s="144">
        <f t="shared" si="6"/>
        <v>4</v>
      </c>
      <c r="AC104" s="160"/>
      <c r="AD104" s="153"/>
      <c r="AE104" s="185"/>
      <c r="AF104" s="190">
        <f t="shared" si="7"/>
        <v>4</v>
      </c>
    </row>
    <row r="105" spans="1:32" s="28" customFormat="1" ht="13.5">
      <c r="A105" s="28" t="s">
        <v>148</v>
      </c>
      <c r="B105" s="34"/>
      <c r="C105" s="45"/>
      <c r="D105" s="30">
        <v>2</v>
      </c>
      <c r="E105" s="29" t="s">
        <v>177</v>
      </c>
      <c r="F105" s="28" t="s">
        <v>264</v>
      </c>
      <c r="G105" s="27" t="s">
        <v>263</v>
      </c>
      <c r="H105" s="29"/>
      <c r="J105" s="57">
        <v>18</v>
      </c>
      <c r="K105" s="105"/>
      <c r="L105" s="86"/>
      <c r="M105" s="117"/>
      <c r="N105" s="69"/>
      <c r="O105" s="130">
        <v>2</v>
      </c>
      <c r="P105" s="96"/>
      <c r="Q105" s="134">
        <v>2</v>
      </c>
      <c r="R105" s="78"/>
      <c r="S105" s="130"/>
      <c r="T105" s="96"/>
      <c r="U105" s="134"/>
      <c r="V105" s="78"/>
      <c r="W105" s="105"/>
      <c r="X105" s="86"/>
      <c r="Y105" s="134"/>
      <c r="Z105" s="78"/>
      <c r="AA105" s="148">
        <f t="shared" si="5"/>
        <v>0</v>
      </c>
      <c r="AB105" s="144">
        <f t="shared" si="6"/>
        <v>-2</v>
      </c>
      <c r="AC105" s="160"/>
      <c r="AD105" s="153" t="s">
        <v>502</v>
      </c>
      <c r="AE105" s="185"/>
      <c r="AF105" s="190">
        <f t="shared" si="7"/>
        <v>2</v>
      </c>
    </row>
    <row r="106" spans="1:32" s="28" customFormat="1" ht="13.5">
      <c r="A106" s="28" t="s">
        <v>148</v>
      </c>
      <c r="B106" s="34"/>
      <c r="C106" s="45"/>
      <c r="D106" s="30">
        <v>2</v>
      </c>
      <c r="E106" s="29" t="s">
        <v>175</v>
      </c>
      <c r="F106" s="28" t="s">
        <v>239</v>
      </c>
      <c r="G106" s="35"/>
      <c r="H106" s="29"/>
      <c r="J106" s="57">
        <v>3.3</v>
      </c>
      <c r="K106" s="105">
        <v>2</v>
      </c>
      <c r="L106" s="86"/>
      <c r="M106" s="117">
        <v>2</v>
      </c>
      <c r="N106" s="69"/>
      <c r="O106" s="130"/>
      <c r="P106" s="96"/>
      <c r="Q106" s="134"/>
      <c r="R106" s="78"/>
      <c r="S106" s="130"/>
      <c r="T106" s="96"/>
      <c r="U106" s="134"/>
      <c r="V106" s="78"/>
      <c r="W106" s="105"/>
      <c r="X106" s="86"/>
      <c r="Y106" s="134"/>
      <c r="Z106" s="78"/>
      <c r="AA106" s="148">
        <f aca="true" t="shared" si="8" ref="AA106:AA113">SUM(D106-K106-L106-O106-P106-S106-T106-W106-X106)</f>
        <v>0</v>
      </c>
      <c r="AB106" s="144">
        <f aca="true" t="shared" si="9" ref="AB106:AB113">SUM(D106-K106-L106-M106-N106-O106-P106-Q106-R106-S106-T106-U106-V106-W106-X106-Y106-Z106)</f>
        <v>-2</v>
      </c>
      <c r="AC106" s="160"/>
      <c r="AD106" s="153" t="s">
        <v>502</v>
      </c>
      <c r="AE106" s="185"/>
      <c r="AF106" s="190">
        <f t="shared" si="7"/>
        <v>2</v>
      </c>
    </row>
    <row r="107" spans="1:32" s="28" customFormat="1" ht="13.5">
      <c r="A107" s="28" t="s">
        <v>148</v>
      </c>
      <c r="B107" s="34" t="s">
        <v>164</v>
      </c>
      <c r="C107" s="45"/>
      <c r="D107" s="30">
        <v>2</v>
      </c>
      <c r="E107" s="29" t="s">
        <v>165</v>
      </c>
      <c r="F107" s="28" t="s">
        <v>239</v>
      </c>
      <c r="G107" s="27" t="s">
        <v>245</v>
      </c>
      <c r="I107" s="29"/>
      <c r="J107" s="57">
        <v>6</v>
      </c>
      <c r="K107" s="105"/>
      <c r="L107" s="86"/>
      <c r="M107" s="117"/>
      <c r="N107" s="69"/>
      <c r="O107" s="130"/>
      <c r="P107" s="96"/>
      <c r="Q107" s="134"/>
      <c r="R107" s="78"/>
      <c r="S107" s="130"/>
      <c r="T107" s="96"/>
      <c r="U107" s="134"/>
      <c r="V107" s="78"/>
      <c r="W107" s="105"/>
      <c r="X107" s="86"/>
      <c r="Y107" s="134"/>
      <c r="Z107" s="78"/>
      <c r="AA107" s="148">
        <f t="shared" si="8"/>
        <v>2</v>
      </c>
      <c r="AB107" s="144">
        <f t="shared" si="9"/>
        <v>2</v>
      </c>
      <c r="AC107" s="153"/>
      <c r="AD107" s="153"/>
      <c r="AE107" s="185"/>
      <c r="AF107" s="190">
        <f t="shared" si="7"/>
        <v>2</v>
      </c>
    </row>
    <row r="108" spans="1:32" s="28" customFormat="1" ht="13.5">
      <c r="A108" s="28" t="s">
        <v>148</v>
      </c>
      <c r="B108" s="34"/>
      <c r="C108" s="45"/>
      <c r="D108" s="30">
        <v>4</v>
      </c>
      <c r="E108" s="29" t="s">
        <v>265</v>
      </c>
      <c r="F108" s="28" t="s">
        <v>266</v>
      </c>
      <c r="G108" s="35"/>
      <c r="H108" s="29">
        <v>2</v>
      </c>
      <c r="I108" s="29"/>
      <c r="J108" s="57">
        <v>3</v>
      </c>
      <c r="K108" s="105"/>
      <c r="L108" s="86"/>
      <c r="M108" s="117"/>
      <c r="N108" s="69"/>
      <c r="O108" s="130">
        <v>4</v>
      </c>
      <c r="P108" s="96"/>
      <c r="Q108" s="134">
        <v>4</v>
      </c>
      <c r="R108" s="78"/>
      <c r="S108" s="130"/>
      <c r="T108" s="96"/>
      <c r="U108" s="134"/>
      <c r="V108" s="78"/>
      <c r="W108" s="105"/>
      <c r="X108" s="86"/>
      <c r="Y108" s="134"/>
      <c r="Z108" s="78"/>
      <c r="AA108" s="148">
        <f t="shared" si="8"/>
        <v>0</v>
      </c>
      <c r="AB108" s="144">
        <f t="shared" si="9"/>
        <v>-4</v>
      </c>
      <c r="AC108" s="153"/>
      <c r="AD108" s="153" t="s">
        <v>502</v>
      </c>
      <c r="AE108" s="185">
        <v>4</v>
      </c>
      <c r="AF108" s="190">
        <f t="shared" si="7"/>
        <v>0</v>
      </c>
    </row>
    <row r="109" spans="3:32" s="11" customFormat="1" ht="13.5">
      <c r="C109" s="41"/>
      <c r="H109" s="19"/>
      <c r="J109" s="55"/>
      <c r="K109" s="109"/>
      <c r="L109" s="90"/>
      <c r="M109" s="121"/>
      <c r="N109" s="73"/>
      <c r="O109" s="133"/>
      <c r="P109" s="99"/>
      <c r="Q109" s="137"/>
      <c r="R109" s="84"/>
      <c r="S109" s="133"/>
      <c r="T109" s="100"/>
      <c r="U109" s="138"/>
      <c r="V109" s="81"/>
      <c r="W109" s="109"/>
      <c r="X109" s="90"/>
      <c r="Y109" s="121"/>
      <c r="Z109" s="73"/>
      <c r="AA109" s="148">
        <f t="shared" si="8"/>
        <v>0</v>
      </c>
      <c r="AB109" s="143">
        <f t="shared" si="9"/>
        <v>0</v>
      </c>
      <c r="AC109" s="161"/>
      <c r="AD109" s="158"/>
      <c r="AE109" s="187"/>
      <c r="AF109" s="191">
        <f t="shared" si="7"/>
        <v>0</v>
      </c>
    </row>
    <row r="110" spans="8:32" ht="14.25">
      <c r="H110" s="19"/>
      <c r="K110" s="104"/>
      <c r="L110" s="85"/>
      <c r="M110" s="116"/>
      <c r="N110" s="68"/>
      <c r="O110" s="104"/>
      <c r="P110" s="85"/>
      <c r="Q110" s="116"/>
      <c r="R110" s="68"/>
      <c r="S110" s="104"/>
      <c r="T110" s="85"/>
      <c r="U110" s="116"/>
      <c r="V110" s="68"/>
      <c r="W110" s="104"/>
      <c r="X110" s="85"/>
      <c r="Y110" s="116"/>
      <c r="Z110" s="68"/>
      <c r="AA110" s="148">
        <f t="shared" si="8"/>
        <v>0</v>
      </c>
      <c r="AB110" s="143">
        <f t="shared" si="9"/>
        <v>0</v>
      </c>
      <c r="AC110" s="156"/>
      <c r="AD110" s="156"/>
      <c r="AF110" s="191">
        <f t="shared" si="7"/>
        <v>0</v>
      </c>
    </row>
    <row r="111" spans="1:32" s="11" customFormat="1" ht="13.5">
      <c r="A111" s="3" t="s">
        <v>430</v>
      </c>
      <c r="B111" s="22"/>
      <c r="C111" s="44"/>
      <c r="D111" s="18">
        <v>6</v>
      </c>
      <c r="E111" s="2" t="s">
        <v>520</v>
      </c>
      <c r="G111" s="12" t="s">
        <v>287</v>
      </c>
      <c r="H111" s="19"/>
      <c r="I111" s="19" t="s">
        <v>428</v>
      </c>
      <c r="J111" s="54">
        <v>40</v>
      </c>
      <c r="K111" s="111"/>
      <c r="L111" s="92"/>
      <c r="M111" s="123"/>
      <c r="N111" s="75"/>
      <c r="O111" s="111"/>
      <c r="P111" s="92"/>
      <c r="Q111" s="123"/>
      <c r="R111" s="75"/>
      <c r="S111" s="111"/>
      <c r="T111" s="92"/>
      <c r="U111" s="123"/>
      <c r="V111" s="75"/>
      <c r="W111" s="111"/>
      <c r="X111" s="92"/>
      <c r="Y111" s="123"/>
      <c r="Z111" s="75"/>
      <c r="AA111" s="148">
        <f t="shared" si="8"/>
        <v>6</v>
      </c>
      <c r="AB111" s="143">
        <f t="shared" si="9"/>
        <v>6</v>
      </c>
      <c r="AC111" s="168"/>
      <c r="AD111" s="158"/>
      <c r="AE111" s="187"/>
      <c r="AF111" s="191">
        <f t="shared" si="7"/>
        <v>6</v>
      </c>
    </row>
    <row r="112" spans="1:32" ht="14.25">
      <c r="A112" s="13"/>
      <c r="B112" s="13"/>
      <c r="C112" s="42"/>
      <c r="D112" s="18"/>
      <c r="E112" s="19"/>
      <c r="F112" s="13"/>
      <c r="G112" s="14"/>
      <c r="K112" s="104"/>
      <c r="L112" s="85"/>
      <c r="M112" s="116"/>
      <c r="N112" s="68"/>
      <c r="O112" s="104"/>
      <c r="P112" s="85"/>
      <c r="Q112" s="116"/>
      <c r="R112" s="68"/>
      <c r="S112" s="104"/>
      <c r="T112" s="85"/>
      <c r="U112" s="116"/>
      <c r="V112" s="68"/>
      <c r="W112" s="104"/>
      <c r="X112" s="85"/>
      <c r="Y112" s="116"/>
      <c r="Z112" s="68"/>
      <c r="AA112" s="148">
        <f t="shared" si="8"/>
        <v>0</v>
      </c>
      <c r="AB112" s="143">
        <f t="shared" si="9"/>
        <v>0</v>
      </c>
      <c r="AC112" s="156"/>
      <c r="AD112" s="156"/>
      <c r="AF112" s="191">
        <f t="shared" si="7"/>
        <v>0</v>
      </c>
    </row>
    <row r="113" spans="6:32" ht="14.25">
      <c r="F113" s="11"/>
      <c r="G113" s="12"/>
      <c r="H113" s="11"/>
      <c r="K113" s="104"/>
      <c r="L113" s="85"/>
      <c r="M113" s="116"/>
      <c r="N113" s="68"/>
      <c r="O113" s="104"/>
      <c r="P113" s="85"/>
      <c r="Q113" s="116"/>
      <c r="R113" s="68"/>
      <c r="S113" s="104"/>
      <c r="T113" s="85"/>
      <c r="U113" s="116"/>
      <c r="V113" s="68"/>
      <c r="W113" s="104"/>
      <c r="X113" s="85"/>
      <c r="Y113" s="116"/>
      <c r="Z113" s="68"/>
      <c r="AA113" s="148">
        <f t="shared" si="8"/>
        <v>0</v>
      </c>
      <c r="AB113" s="143">
        <f t="shared" si="9"/>
        <v>0</v>
      </c>
      <c r="AC113" s="156"/>
      <c r="AD113" s="156"/>
      <c r="AF113" s="191">
        <f t="shared" si="7"/>
        <v>0</v>
      </c>
    </row>
    <row r="114" spans="1:32" s="31" customFormat="1" ht="14.25">
      <c r="A114" s="28" t="s">
        <v>307</v>
      </c>
      <c r="B114" s="28"/>
      <c r="C114" s="48"/>
      <c r="D114" s="27">
        <v>1.5</v>
      </c>
      <c r="E114" s="28" t="s">
        <v>308</v>
      </c>
      <c r="F114" s="28"/>
      <c r="G114" s="28"/>
      <c r="H114" s="29"/>
      <c r="J114" s="59">
        <v>250</v>
      </c>
      <c r="K114" s="114"/>
      <c r="L114" s="95"/>
      <c r="M114" s="126"/>
      <c r="N114" s="82"/>
      <c r="O114" s="114"/>
      <c r="P114" s="95"/>
      <c r="Q114" s="126"/>
      <c r="R114" s="82"/>
      <c r="S114" s="114"/>
      <c r="T114" s="95"/>
      <c r="U114" s="126"/>
      <c r="V114" s="82"/>
      <c r="W114" s="114"/>
      <c r="X114" s="95"/>
      <c r="Y114" s="126"/>
      <c r="Z114" s="82"/>
      <c r="AA114" s="148">
        <v>1</v>
      </c>
      <c r="AB114" s="144">
        <v>1</v>
      </c>
      <c r="AC114" s="159"/>
      <c r="AD114" s="159"/>
      <c r="AE114" s="188"/>
      <c r="AF114" s="190">
        <f t="shared" si="7"/>
        <v>1.5</v>
      </c>
    </row>
    <row r="115" spans="8:28" ht="14.25">
      <c r="H115" s="19"/>
      <c r="J115" s="172"/>
      <c r="K115" s="83"/>
      <c r="L115" s="83"/>
      <c r="M115" s="83"/>
      <c r="N115" s="68"/>
      <c r="O115" s="83"/>
      <c r="P115" s="83"/>
      <c r="Q115" s="83"/>
      <c r="R115" s="68"/>
      <c r="S115" s="83"/>
      <c r="T115" s="83"/>
      <c r="U115" s="83"/>
      <c r="V115" s="68"/>
      <c r="W115" s="83"/>
      <c r="X115" s="83"/>
      <c r="Y115" s="83"/>
      <c r="Z115" s="68"/>
      <c r="AA115" s="149"/>
      <c r="AB115" s="171"/>
    </row>
    <row r="116" spans="1:28" ht="15" thickBot="1">
      <c r="A116" s="13"/>
      <c r="B116" s="17"/>
      <c r="C116" s="39"/>
      <c r="D116" s="18"/>
      <c r="E116" s="19"/>
      <c r="F116" s="13"/>
      <c r="G116" s="14"/>
      <c r="H116" s="19"/>
      <c r="J116" s="172"/>
      <c r="K116" s="176"/>
      <c r="L116" s="176"/>
      <c r="M116" s="176"/>
      <c r="N116" s="177"/>
      <c r="O116" s="176"/>
      <c r="P116" s="176"/>
      <c r="Q116" s="176"/>
      <c r="R116" s="177"/>
      <c r="S116" s="176"/>
      <c r="T116" s="176"/>
      <c r="U116" s="176"/>
      <c r="V116" s="177"/>
      <c r="W116" s="176"/>
      <c r="X116" s="176"/>
      <c r="Y116" s="176"/>
      <c r="Z116" s="177"/>
      <c r="AA116" s="178"/>
      <c r="AB116" s="179">
        <f>SUM(AB7:AB114)</f>
        <v>575</v>
      </c>
    </row>
    <row r="117" spans="1:28" ht="29.25" customHeight="1" thickBot="1" thickTop="1">
      <c r="A117" s="11"/>
      <c r="B117" s="11"/>
      <c r="C117" s="41"/>
      <c r="D117" s="11"/>
      <c r="E117" s="11"/>
      <c r="F117" s="11"/>
      <c r="G117" s="11"/>
      <c r="H117" s="19"/>
      <c r="I117" s="357" t="s">
        <v>503</v>
      </c>
      <c r="J117" s="358"/>
      <c r="K117" s="359">
        <f>SUM(J9*K9+J11*K11+J21*K21+J24*K24+J25*K25+J26*K26+J41*K41+J93*K93+J94*K94+J99*K99+J100*K100+J106*K106)</f>
        <v>131.6</v>
      </c>
      <c r="L117" s="359"/>
      <c r="M117" s="359"/>
      <c r="N117" s="360"/>
      <c r="O117" s="359">
        <f>SUM(J9*O9+J12*O12+J16*O16+J26*O26+J41*O41+J44*O44+J59*O59+J62*O62+J67*O67+J70*O70+J93*O93+J94*O94+J105*O105+J108*O108)</f>
        <v>372</v>
      </c>
      <c r="P117" s="359"/>
      <c r="Q117" s="359"/>
      <c r="R117" s="360"/>
      <c r="S117" s="359">
        <f>SUM(J16*S16+J17*S17+J18*S18+J24*S24+J27*S27+J32*S32+J41*S41+J43*S43+J44*S44+S54+J59*S59+J61*S61+J62*S62+J65*S65+J67*S67+J68*S68+J70*S70+J84*S84+J85*S85)</f>
        <v>696.8000000000001</v>
      </c>
      <c r="T117" s="359"/>
      <c r="U117" s="359"/>
      <c r="V117" s="360"/>
      <c r="W117" s="359">
        <f>SUM(J16*W16+J24*W24+J26*W26+J27*W27+J41*W41+J43*W43+J44*W44+J54*W54+J62*W62+J67*W67+J70*W70+J84*W84)</f>
        <v>743.6</v>
      </c>
      <c r="X117" s="359"/>
      <c r="Y117" s="359"/>
      <c r="Z117" s="360"/>
      <c r="AA117" s="169"/>
      <c r="AB117" s="170"/>
    </row>
    <row r="118" spans="10:11" ht="15" thickBot="1" thickTop="1">
      <c r="J118" s="64"/>
      <c r="K118" s="83"/>
    </row>
    <row r="119" spans="5:10" ht="30.75" customHeight="1" thickBot="1" thickTop="1">
      <c r="E119" s="180" t="s">
        <v>505</v>
      </c>
      <c r="F119" s="181"/>
      <c r="G119" s="351">
        <f>SUM(J9*D9+D10*J10+J11*D11+J12*D12+J15*D15+J16*D16+J17*D17+J18*D18+J21*D21+J27*D27+J28*D28+J29*D29++J30*D30+J31*D31+J32*D32+J35*D35+J36*D36+J37*D37+J40*D40+J24*D24+J25*D25+J26*D26+J41*D41+J42*D42+J43*D43+J44*D44+J47*D47+J48*D48+J51*D51+J52*D52+J53*D53+J54*D54+J55*D55+J58*D58+J59*D59+J60*D60+J61*D61+J62*D62+J65*D65+J66*D66+J67*D67+J68*D68+J69*D69+J70*D70+J73*D73+J74*D74+J77*D77+J78*D78+J79*D79+J80*D80+J83*D83+J84*D84+J85*D85+J88*D88+J91*D91+J93*D93+J94*D94+J95*D95+J96*D96+J99*D99+J100*D100+J101*D101+J104*D104+J105*D105+J106*D106+J107*D107+J108*D108)</f>
        <v>6051.3</v>
      </c>
      <c r="H119" s="352"/>
      <c r="I119" s="352"/>
      <c r="J119" s="353"/>
    </row>
    <row r="120" spans="10:11" ht="15" thickTop="1">
      <c r="J120" s="64"/>
      <c r="K120" s="83"/>
    </row>
    <row r="121" spans="10:11" ht="14.25">
      <c r="J121" s="64"/>
      <c r="K121" s="83"/>
    </row>
    <row r="122" spans="1:11" ht="14.25">
      <c r="A122" s="11"/>
      <c r="B122" s="11"/>
      <c r="C122" s="41"/>
      <c r="D122" s="11"/>
      <c r="E122" s="11"/>
      <c r="F122" s="11"/>
      <c r="G122" s="11"/>
      <c r="H122" s="19"/>
      <c r="J122" s="64"/>
      <c r="K122" s="83"/>
    </row>
    <row r="123" spans="1:11" ht="14.25">
      <c r="A123" s="11"/>
      <c r="B123" s="11"/>
      <c r="C123" s="41"/>
      <c r="D123" s="11"/>
      <c r="E123" s="11"/>
      <c r="F123" s="11"/>
      <c r="G123" s="11"/>
      <c r="H123" s="19"/>
      <c r="J123" s="64"/>
      <c r="K123" s="83"/>
    </row>
    <row r="124" spans="1:24" ht="14.25">
      <c r="A124" s="11"/>
      <c r="B124" s="11"/>
      <c r="C124" s="41"/>
      <c r="D124" s="11"/>
      <c r="E124" s="11"/>
      <c r="F124" s="11"/>
      <c r="G124" s="11"/>
      <c r="H124" s="11"/>
      <c r="J124" s="64"/>
      <c r="K124" s="83"/>
      <c r="X124" s="83"/>
    </row>
    <row r="125" spans="10:11" ht="14.25">
      <c r="J125" s="64"/>
      <c r="K125" s="83"/>
    </row>
    <row r="126" spans="1:11" ht="14.25">
      <c r="A126" s="11"/>
      <c r="B126" s="11"/>
      <c r="C126" s="41"/>
      <c r="D126" s="11"/>
      <c r="E126" s="11"/>
      <c r="F126" s="11"/>
      <c r="G126" s="11"/>
      <c r="H126" s="11"/>
      <c r="J126" s="64"/>
      <c r="K126" s="83"/>
    </row>
    <row r="127" spans="10:11" ht="14.25">
      <c r="J127" s="64"/>
      <c r="K127" s="83"/>
    </row>
    <row r="128" spans="10:11" ht="14.25">
      <c r="J128" s="64"/>
      <c r="K128" s="83"/>
    </row>
    <row r="129" spans="10:11" ht="14.25">
      <c r="J129" s="64"/>
      <c r="K129" s="83"/>
    </row>
    <row r="130" spans="10:11" ht="14.25">
      <c r="J130" s="64"/>
      <c r="K130" s="83"/>
    </row>
    <row r="131" spans="10:11" ht="14.25">
      <c r="J131" s="64"/>
      <c r="K131" s="83"/>
    </row>
    <row r="132" spans="10:11" ht="14.25">
      <c r="J132" s="64"/>
      <c r="K132" s="83"/>
    </row>
    <row r="133" spans="1:11" ht="14.25">
      <c r="A133" s="13" t="s">
        <v>295</v>
      </c>
      <c r="B133" s="13"/>
      <c r="C133" s="42"/>
      <c r="D133" s="18">
        <v>6</v>
      </c>
      <c r="E133" s="19" t="s">
        <v>236</v>
      </c>
      <c r="F133" s="13"/>
      <c r="G133" s="14"/>
      <c r="J133" s="64"/>
      <c r="K133" s="83"/>
    </row>
    <row r="134" spans="1:11" ht="14.25">
      <c r="A134" s="13" t="s">
        <v>295</v>
      </c>
      <c r="B134" s="13"/>
      <c r="C134" s="42"/>
      <c r="D134" s="18">
        <v>1</v>
      </c>
      <c r="E134" s="19" t="s">
        <v>237</v>
      </c>
      <c r="F134" s="13"/>
      <c r="G134" s="14"/>
      <c r="J134" s="64"/>
      <c r="K134" s="83"/>
    </row>
    <row r="135" spans="1:11" ht="14.25">
      <c r="A135" s="13" t="s">
        <v>295</v>
      </c>
      <c r="B135" s="13"/>
      <c r="C135" s="42"/>
      <c r="D135" s="18">
        <v>1</v>
      </c>
      <c r="E135" s="19" t="s">
        <v>238</v>
      </c>
      <c r="F135" s="13"/>
      <c r="G135" s="14"/>
      <c r="J135" s="64"/>
      <c r="K135" s="83"/>
    </row>
    <row r="136" spans="1:11" ht="14.25">
      <c r="A136" s="13" t="s">
        <v>295</v>
      </c>
      <c r="B136" s="13"/>
      <c r="C136" s="42"/>
      <c r="D136" s="18">
        <v>1</v>
      </c>
      <c r="E136" s="19" t="s">
        <v>331</v>
      </c>
      <c r="F136" s="13"/>
      <c r="G136" s="14"/>
      <c r="J136" s="64"/>
      <c r="K136" s="83"/>
    </row>
    <row r="137" spans="1:11" ht="14.25">
      <c r="A137" s="13" t="s">
        <v>295</v>
      </c>
      <c r="B137" s="13"/>
      <c r="C137" s="42"/>
      <c r="D137" s="18">
        <v>2</v>
      </c>
      <c r="E137" s="19" t="s">
        <v>325</v>
      </c>
      <c r="F137" s="13"/>
      <c r="G137" s="14" t="s">
        <v>260</v>
      </c>
      <c r="J137" s="64"/>
      <c r="K137" s="83"/>
    </row>
    <row r="138" spans="1:11" ht="14.25">
      <c r="A138" s="13" t="s">
        <v>295</v>
      </c>
      <c r="B138" s="11"/>
      <c r="C138" s="41"/>
      <c r="D138" s="18">
        <v>2</v>
      </c>
      <c r="E138" s="19" t="s">
        <v>280</v>
      </c>
      <c r="F138" s="11"/>
      <c r="G138" s="12"/>
      <c r="J138" s="64"/>
      <c r="K138" s="83"/>
    </row>
    <row r="139" spans="9:11" ht="14.25">
      <c r="I139" s="23"/>
      <c r="J139" s="64"/>
      <c r="K139" s="83"/>
    </row>
    <row r="140" spans="10:11" ht="14.25">
      <c r="J140" s="64"/>
      <c r="K140" s="83"/>
    </row>
    <row r="141" spans="10:11" ht="14.25">
      <c r="J141" s="64"/>
      <c r="K141" s="83"/>
    </row>
    <row r="142" spans="10:11" ht="14.25">
      <c r="J142" s="64"/>
      <c r="K142" s="83"/>
    </row>
    <row r="143" spans="10:11" ht="14.25">
      <c r="J143" s="64"/>
      <c r="K143" s="83"/>
    </row>
    <row r="144" spans="10:11" ht="14.25">
      <c r="J144" s="64"/>
      <c r="K144" s="83"/>
    </row>
    <row r="145" spans="10:11" ht="14.25">
      <c r="J145" s="64"/>
      <c r="K145" s="83"/>
    </row>
    <row r="146" spans="10:11" ht="14.25">
      <c r="J146" s="64"/>
      <c r="K146" s="83"/>
    </row>
    <row r="147" spans="10:11" ht="14.25">
      <c r="J147" s="64"/>
      <c r="K147" s="83"/>
    </row>
    <row r="148" spans="10:11" ht="14.25">
      <c r="J148" s="64"/>
      <c r="K148" s="83"/>
    </row>
    <row r="149" spans="10:11" ht="14.25">
      <c r="J149" s="64"/>
      <c r="K149" s="83"/>
    </row>
    <row r="150" spans="10:11" ht="14.25">
      <c r="J150" s="64"/>
      <c r="K150" s="83"/>
    </row>
    <row r="151" spans="10:11" ht="14.25">
      <c r="J151" s="64"/>
      <c r="K151" s="83"/>
    </row>
    <row r="152" spans="10:11" ht="14.25">
      <c r="J152" s="64"/>
      <c r="K152" s="83"/>
    </row>
    <row r="153" spans="10:11" ht="14.25">
      <c r="J153" s="64"/>
      <c r="K153" s="83"/>
    </row>
    <row r="154" spans="10:11" ht="14.25">
      <c r="J154" s="64"/>
      <c r="K154" s="83"/>
    </row>
    <row r="155" spans="10:11" ht="14.25">
      <c r="J155" s="64"/>
      <c r="K155" s="83"/>
    </row>
    <row r="156" spans="10:11" ht="14.25">
      <c r="J156" s="64"/>
      <c r="K156" s="83"/>
    </row>
    <row r="157" spans="10:11" ht="14.25">
      <c r="J157" s="64"/>
      <c r="K157" s="83"/>
    </row>
    <row r="158" spans="10:11" ht="14.25">
      <c r="J158" s="64"/>
      <c r="K158" s="83"/>
    </row>
    <row r="159" spans="10:11" ht="14.25">
      <c r="J159" s="64"/>
      <c r="K159" s="83"/>
    </row>
    <row r="160" spans="10:11" ht="14.25">
      <c r="J160" s="64"/>
      <c r="K160" s="83"/>
    </row>
  </sheetData>
  <sheetProtection/>
  <mergeCells count="20">
    <mergeCell ref="A2:R2"/>
    <mergeCell ref="A7:I7"/>
    <mergeCell ref="O117:R117"/>
    <mergeCell ref="S117:V117"/>
    <mergeCell ref="W4:X4"/>
    <mergeCell ref="O3:R3"/>
    <mergeCell ref="W117:Z117"/>
    <mergeCell ref="Y4:Z4"/>
    <mergeCell ref="W3:Z3"/>
    <mergeCell ref="O4:P4"/>
    <mergeCell ref="Q4:R4"/>
    <mergeCell ref="G119:J119"/>
    <mergeCell ref="S3:V3"/>
    <mergeCell ref="S4:T4"/>
    <mergeCell ref="U4:V4"/>
    <mergeCell ref="I117:J117"/>
    <mergeCell ref="K117:N117"/>
    <mergeCell ref="K4:L4"/>
    <mergeCell ref="M4:N4"/>
    <mergeCell ref="K3:N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9.7109375" style="0" customWidth="1"/>
    <col min="4" max="4" width="34.421875" style="0" customWidth="1"/>
    <col min="9" max="9" width="8.57421875" style="0" customWidth="1"/>
  </cols>
  <sheetData>
    <row r="1" spans="1:6" s="23" customFormat="1" ht="23.25">
      <c r="A1" s="4" t="s">
        <v>529</v>
      </c>
      <c r="B1" s="5"/>
      <c r="C1" s="6"/>
      <c r="E1" s="23" t="s">
        <v>297</v>
      </c>
      <c r="F1" s="24"/>
    </row>
    <row r="2" spans="1:12" s="1" customFormat="1" ht="25.5">
      <c r="A2" s="341" t="s">
        <v>304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</row>
    <row r="3" spans="1:12" s="11" customFormat="1" ht="72.75">
      <c r="A3" s="7" t="s">
        <v>268</v>
      </c>
      <c r="B3" s="8" t="s">
        <v>293</v>
      </c>
      <c r="C3" s="9" t="s">
        <v>139</v>
      </c>
      <c r="D3" s="7" t="s">
        <v>0</v>
      </c>
      <c r="E3" s="7" t="s">
        <v>1</v>
      </c>
      <c r="F3" s="9" t="s">
        <v>141</v>
      </c>
      <c r="G3" s="9" t="s">
        <v>147</v>
      </c>
      <c r="H3" s="9" t="s">
        <v>286</v>
      </c>
      <c r="I3" s="9" t="s">
        <v>358</v>
      </c>
      <c r="J3" s="9" t="s">
        <v>292</v>
      </c>
      <c r="K3" s="10" t="s">
        <v>138</v>
      </c>
      <c r="L3" s="10" t="s">
        <v>291</v>
      </c>
    </row>
    <row r="5" spans="1:13" ht="14.25">
      <c r="A5" s="13" t="s">
        <v>14</v>
      </c>
      <c r="B5" s="13"/>
      <c r="C5" s="14">
        <v>1</v>
      </c>
      <c r="D5" s="13" t="s">
        <v>128</v>
      </c>
      <c r="E5" s="13"/>
      <c r="F5" s="14" t="s">
        <v>143</v>
      </c>
      <c r="G5" s="13" t="s">
        <v>144</v>
      </c>
      <c r="H5" s="13"/>
      <c r="I5" s="13"/>
      <c r="J5" s="13"/>
      <c r="K5" s="13"/>
      <c r="L5" s="13"/>
      <c r="M5" s="13"/>
    </row>
    <row r="6" spans="1:13" ht="14.25">
      <c r="A6" s="13" t="s">
        <v>14</v>
      </c>
      <c r="B6" s="13"/>
      <c r="C6" s="14">
        <v>1</v>
      </c>
      <c r="D6" s="13" t="s">
        <v>335</v>
      </c>
      <c r="E6" s="13"/>
      <c r="F6" s="14" t="s">
        <v>145</v>
      </c>
      <c r="G6" s="13" t="s">
        <v>146</v>
      </c>
      <c r="H6" s="13"/>
      <c r="I6" s="13"/>
      <c r="J6" s="13"/>
      <c r="K6" s="13"/>
      <c r="L6" s="13"/>
      <c r="M6" s="13"/>
    </row>
    <row r="7" spans="1:21" ht="14.25">
      <c r="A7" s="13" t="s">
        <v>14</v>
      </c>
      <c r="B7" s="13"/>
      <c r="C7" s="14">
        <v>1</v>
      </c>
      <c r="D7" s="13" t="s">
        <v>334</v>
      </c>
      <c r="E7" s="13" t="s">
        <v>130</v>
      </c>
      <c r="F7" s="14"/>
      <c r="G7" s="13"/>
      <c r="H7" s="13"/>
      <c r="I7" s="13"/>
      <c r="J7" s="13"/>
      <c r="K7" s="13"/>
      <c r="L7" s="13" t="s">
        <v>131</v>
      </c>
      <c r="M7" s="11"/>
      <c r="N7" s="13"/>
      <c r="O7" s="13"/>
      <c r="P7" s="13"/>
      <c r="Q7" s="13"/>
      <c r="R7" s="13"/>
      <c r="S7" s="13"/>
      <c r="T7" s="13"/>
      <c r="U7" s="13"/>
    </row>
    <row r="8" spans="1:21" ht="14.25">
      <c r="A8" s="13"/>
      <c r="B8" s="13"/>
      <c r="C8" s="14"/>
      <c r="D8" s="13"/>
      <c r="E8" s="13"/>
      <c r="F8" s="14"/>
      <c r="G8" s="13"/>
      <c r="H8" s="13"/>
      <c r="I8" s="13"/>
      <c r="J8" s="13"/>
      <c r="K8" s="13"/>
      <c r="L8" s="13"/>
      <c r="M8" s="11"/>
      <c r="N8" s="13"/>
      <c r="O8" s="13"/>
      <c r="P8" s="13"/>
      <c r="Q8" s="13"/>
      <c r="R8" s="13"/>
      <c r="S8" s="13"/>
      <c r="T8" s="13"/>
      <c r="U8" s="13"/>
    </row>
    <row r="9" spans="1:13" ht="14.25">
      <c r="A9" s="13" t="s">
        <v>310</v>
      </c>
      <c r="B9" s="13"/>
      <c r="C9" s="14">
        <v>1</v>
      </c>
      <c r="D9" s="13" t="s">
        <v>97</v>
      </c>
      <c r="E9" s="13" t="s">
        <v>75</v>
      </c>
      <c r="F9" s="14"/>
      <c r="G9" s="13"/>
      <c r="H9" s="13"/>
      <c r="I9" s="13"/>
      <c r="J9" s="13"/>
      <c r="K9" s="13"/>
      <c r="L9" s="13" t="s">
        <v>96</v>
      </c>
      <c r="M9" s="13"/>
    </row>
    <row r="10" spans="1:13" ht="14.25">
      <c r="A10" s="13" t="s">
        <v>310</v>
      </c>
      <c r="B10" s="13"/>
      <c r="C10" s="14">
        <v>1</v>
      </c>
      <c r="D10" s="13" t="s">
        <v>116</v>
      </c>
      <c r="E10" s="13" t="s">
        <v>57</v>
      </c>
      <c r="F10" s="14"/>
      <c r="G10" s="13"/>
      <c r="H10" s="13"/>
      <c r="I10" s="13"/>
      <c r="J10" s="13"/>
      <c r="K10" s="13"/>
      <c r="L10" s="13" t="s">
        <v>117</v>
      </c>
      <c r="M10" s="13"/>
    </row>
    <row r="11" spans="1:13" ht="14.25">
      <c r="A11" s="13" t="s">
        <v>310</v>
      </c>
      <c r="B11" s="13"/>
      <c r="C11" s="14">
        <v>1</v>
      </c>
      <c r="D11" s="13" t="s">
        <v>118</v>
      </c>
      <c r="E11" s="13" t="s">
        <v>57</v>
      </c>
      <c r="F11" s="14"/>
      <c r="G11" s="13"/>
      <c r="H11" s="13"/>
      <c r="I11" s="13"/>
      <c r="J11" s="13"/>
      <c r="K11" s="13"/>
      <c r="L11" s="13" t="s">
        <v>119</v>
      </c>
      <c r="M11" s="13"/>
    </row>
    <row r="12" spans="1:13" ht="14.25">
      <c r="A12" s="13" t="s">
        <v>310</v>
      </c>
      <c r="B12" s="13"/>
      <c r="C12" s="14">
        <v>1</v>
      </c>
      <c r="D12" s="13" t="s">
        <v>140</v>
      </c>
      <c r="E12" s="13" t="s">
        <v>75</v>
      </c>
      <c r="F12" s="14"/>
      <c r="G12" s="13"/>
      <c r="H12" s="13"/>
      <c r="I12" s="13"/>
      <c r="J12" s="13"/>
      <c r="K12" s="13"/>
      <c r="L12" s="13" t="s">
        <v>120</v>
      </c>
      <c r="M12" s="13"/>
    </row>
    <row r="13" spans="1:13" ht="14.25">
      <c r="A13" s="13" t="s">
        <v>310</v>
      </c>
      <c r="B13" s="13"/>
      <c r="C13" s="14">
        <v>1</v>
      </c>
      <c r="D13" s="13" t="s">
        <v>121</v>
      </c>
      <c r="E13" s="13" t="s">
        <v>122</v>
      </c>
      <c r="F13" s="14"/>
      <c r="G13" s="13"/>
      <c r="H13" s="13"/>
      <c r="I13" s="13"/>
      <c r="J13" s="13"/>
      <c r="K13" s="13"/>
      <c r="L13" s="13" t="s">
        <v>336</v>
      </c>
      <c r="M13" s="13"/>
    </row>
    <row r="14" spans="1:13" ht="14.25">
      <c r="A14" s="13"/>
      <c r="B14" s="13"/>
      <c r="C14" s="14"/>
      <c r="D14" s="13"/>
      <c r="E14" s="13"/>
      <c r="F14" s="14"/>
      <c r="G14" s="13"/>
      <c r="H14" s="13"/>
      <c r="I14" s="13"/>
      <c r="J14" s="13"/>
      <c r="K14" s="13"/>
      <c r="L14" s="13"/>
      <c r="M14" s="13"/>
    </row>
    <row r="15" spans="1:21" ht="14.25">
      <c r="A15" s="13" t="s">
        <v>294</v>
      </c>
      <c r="B15" s="11"/>
      <c r="C15" s="14">
        <v>4</v>
      </c>
      <c r="D15" s="13" t="s">
        <v>41</v>
      </c>
      <c r="E15" s="13" t="s">
        <v>17</v>
      </c>
      <c r="F15" s="14">
        <v>10</v>
      </c>
      <c r="G15" s="13">
        <v>15</v>
      </c>
      <c r="H15" s="13"/>
      <c r="I15" s="13">
        <f>C15*F15*G15</f>
        <v>600</v>
      </c>
      <c r="J15" s="13"/>
      <c r="K15" s="13"/>
      <c r="L15" s="13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4.25">
      <c r="A16" s="232"/>
      <c r="B16" s="231"/>
      <c r="C16" s="233">
        <v>4</v>
      </c>
      <c r="D16" s="232" t="s">
        <v>41</v>
      </c>
      <c r="E16" s="232" t="s">
        <v>17</v>
      </c>
      <c r="F16" s="233">
        <v>10</v>
      </c>
      <c r="G16" s="232">
        <v>12</v>
      </c>
      <c r="H16" s="232"/>
      <c r="I16" s="232">
        <f>C16*F16*G16</f>
        <v>480</v>
      </c>
      <c r="J16" s="232"/>
      <c r="K16" s="232"/>
      <c r="L16" s="232"/>
      <c r="M16" s="231"/>
      <c r="N16" s="231"/>
      <c r="O16" s="231"/>
      <c r="P16" s="231"/>
      <c r="Q16" s="231"/>
      <c r="R16" s="231"/>
      <c r="S16" s="231"/>
      <c r="T16" s="231"/>
      <c r="U16" s="231"/>
    </row>
    <row r="17" spans="1:21" ht="14.25">
      <c r="A17" s="232"/>
      <c r="B17" s="231"/>
      <c r="C17" s="233">
        <v>7</v>
      </c>
      <c r="D17" s="232" t="s">
        <v>41</v>
      </c>
      <c r="E17" s="232" t="s">
        <v>17</v>
      </c>
      <c r="F17" s="233">
        <v>10</v>
      </c>
      <c r="G17" s="232">
        <v>6</v>
      </c>
      <c r="H17" s="232"/>
      <c r="I17" s="232">
        <f>C17*F17*G17</f>
        <v>420</v>
      </c>
      <c r="J17" s="232"/>
      <c r="K17" s="232"/>
      <c r="L17" s="232"/>
      <c r="M17" s="231"/>
      <c r="N17" s="231"/>
      <c r="O17" s="231"/>
      <c r="P17" s="231"/>
      <c r="Q17" s="231"/>
      <c r="R17" s="231"/>
      <c r="S17" s="231"/>
      <c r="T17" s="231"/>
      <c r="U17" s="231"/>
    </row>
    <row r="18" spans="1:21" ht="14.25">
      <c r="A18" s="13"/>
      <c r="B18" s="11"/>
      <c r="C18" s="14"/>
      <c r="D18" s="13"/>
      <c r="E18" s="13"/>
      <c r="F18" s="14"/>
      <c r="G18" s="13"/>
      <c r="H18" s="247" t="s">
        <v>524</v>
      </c>
      <c r="I18" s="247">
        <f>I15+I16+I17</f>
        <v>1500</v>
      </c>
      <c r="J18" s="13"/>
      <c r="K18" s="13"/>
      <c r="L18" s="13"/>
      <c r="M18" s="11"/>
      <c r="N18" s="11"/>
      <c r="O18" s="11"/>
      <c r="P18" s="11"/>
      <c r="Q18" s="11"/>
      <c r="R18" s="11"/>
      <c r="S18" s="11"/>
      <c r="T18" s="11"/>
      <c r="U18" s="11"/>
    </row>
    <row r="19" spans="1:13" ht="14.25">
      <c r="A19" s="13" t="s">
        <v>311</v>
      </c>
      <c r="B19" s="13"/>
      <c r="C19" s="14">
        <v>1</v>
      </c>
      <c r="D19" s="13" t="s">
        <v>124</v>
      </c>
      <c r="E19" s="13"/>
      <c r="F19" s="14"/>
      <c r="G19" s="13"/>
      <c r="H19" s="13"/>
      <c r="I19" s="13"/>
      <c r="J19" s="13"/>
      <c r="K19" s="13"/>
      <c r="L19" s="13" t="s">
        <v>337</v>
      </c>
      <c r="M19" s="13"/>
    </row>
    <row r="20" spans="1:13" ht="14.25">
      <c r="A20" s="13" t="s">
        <v>311</v>
      </c>
      <c r="B20" s="13"/>
      <c r="C20" s="14">
        <v>4</v>
      </c>
      <c r="D20" s="13" t="s">
        <v>126</v>
      </c>
      <c r="E20" s="13" t="s">
        <v>127</v>
      </c>
      <c r="F20" s="14">
        <v>20</v>
      </c>
      <c r="G20" s="13">
        <v>100</v>
      </c>
      <c r="H20" s="13"/>
      <c r="I20" s="13"/>
      <c r="J20" s="13"/>
      <c r="K20" s="13"/>
      <c r="L20" s="13"/>
      <c r="M20" s="13"/>
    </row>
    <row r="21" spans="1:13" ht="14.25">
      <c r="A21" s="13" t="s">
        <v>311</v>
      </c>
      <c r="B21" s="13"/>
      <c r="C21" s="14">
        <v>3</v>
      </c>
      <c r="D21" s="13" t="s">
        <v>126</v>
      </c>
      <c r="E21" s="13" t="s">
        <v>127</v>
      </c>
      <c r="F21" s="14">
        <v>25</v>
      </c>
      <c r="G21" s="13">
        <v>80</v>
      </c>
      <c r="H21" s="13"/>
      <c r="I21" s="13"/>
      <c r="J21" s="13"/>
      <c r="K21" s="13"/>
      <c r="L21" s="13"/>
      <c r="M21" s="13"/>
    </row>
    <row r="22" spans="1:13" ht="14.25">
      <c r="A22" s="13"/>
      <c r="B22" s="13"/>
      <c r="C22" s="14"/>
      <c r="D22" s="13"/>
      <c r="E22" s="13"/>
      <c r="F22" s="14"/>
      <c r="G22" s="13"/>
      <c r="H22" s="13"/>
      <c r="I22" s="13"/>
      <c r="J22" s="13"/>
      <c r="K22" s="13"/>
      <c r="L22" s="13"/>
      <c r="M22" s="13"/>
    </row>
    <row r="23" spans="1:13" ht="14.25">
      <c r="A23" s="13" t="s">
        <v>481</v>
      </c>
      <c r="D23" s="13" t="s">
        <v>480</v>
      </c>
      <c r="I23" s="13"/>
      <c r="J23" s="13"/>
      <c r="K23" s="13"/>
      <c r="L23" s="13"/>
      <c r="M23" s="13"/>
    </row>
    <row r="24" spans="9:13" ht="14.25">
      <c r="I24" s="13"/>
      <c r="J24" s="13"/>
      <c r="K24" s="13"/>
      <c r="L24" s="13"/>
      <c r="M24" s="13"/>
    </row>
    <row r="25" spans="14:21" s="13" customFormat="1" ht="14.25">
      <c r="N25"/>
      <c r="O25"/>
      <c r="P25"/>
      <c r="Q25"/>
      <c r="R25"/>
      <c r="S25"/>
      <c r="T25"/>
      <c r="U25"/>
    </row>
    <row r="26" spans="9:21" s="11" customFormat="1" ht="14.25">
      <c r="I26" s="13"/>
      <c r="J26" s="13"/>
      <c r="K26" s="13"/>
      <c r="L26" s="13"/>
      <c r="M26" s="13"/>
      <c r="N26"/>
      <c r="O26"/>
      <c r="P26"/>
      <c r="Q26"/>
      <c r="R26"/>
      <c r="S26"/>
      <c r="T26"/>
      <c r="U26"/>
    </row>
    <row r="27" spans="1:13" s="13" customFormat="1" ht="14.2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13" customFormat="1" ht="14.2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13" customFormat="1" ht="14.2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13" customFormat="1" ht="14.25">
      <c r="A30" s="13" t="s">
        <v>312</v>
      </c>
      <c r="C30" s="14">
        <v>1</v>
      </c>
      <c r="D30" s="13" t="s">
        <v>83</v>
      </c>
      <c r="F30" s="14"/>
      <c r="I30"/>
      <c r="J30"/>
      <c r="K30"/>
      <c r="L30"/>
      <c r="M30"/>
    </row>
    <row r="31" spans="1:13" s="13" customFormat="1" ht="14.25">
      <c r="A31" s="13" t="s">
        <v>312</v>
      </c>
      <c r="C31" s="14">
        <v>1</v>
      </c>
      <c r="D31" s="13" t="s">
        <v>123</v>
      </c>
      <c r="F31" s="14">
        <v>60</v>
      </c>
      <c r="G31" s="13">
        <v>40</v>
      </c>
      <c r="H31" s="13">
        <v>40</v>
      </c>
      <c r="I31"/>
      <c r="J31"/>
      <c r="K31"/>
      <c r="L31"/>
      <c r="M31"/>
    </row>
    <row r="32" spans="1:13" s="13" customFormat="1" ht="14.25">
      <c r="A32" s="13" t="s">
        <v>312</v>
      </c>
      <c r="C32" s="14"/>
      <c r="D32" s="13" t="s">
        <v>129</v>
      </c>
      <c r="F32" s="14">
        <v>60</v>
      </c>
      <c r="G32" s="13">
        <v>40</v>
      </c>
      <c r="H32" s="13">
        <v>40</v>
      </c>
      <c r="I32"/>
      <c r="J32"/>
      <c r="K32"/>
      <c r="L32"/>
      <c r="M32"/>
    </row>
    <row r="33" spans="1:13" s="13" customFormat="1" ht="14.25">
      <c r="A33" s="13" t="s">
        <v>312</v>
      </c>
      <c r="C33" s="14">
        <v>2</v>
      </c>
      <c r="D33" s="13" t="s">
        <v>125</v>
      </c>
      <c r="F33" s="14">
        <v>60</v>
      </c>
      <c r="G33" s="13">
        <v>40</v>
      </c>
      <c r="H33" s="13">
        <v>40</v>
      </c>
      <c r="I33"/>
      <c r="J33"/>
      <c r="K33"/>
      <c r="L33"/>
      <c r="M33"/>
    </row>
    <row r="34" spans="1:13" s="13" customFormat="1" ht="14.2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s="13" customFormat="1" ht="14.2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s="13" customFormat="1" ht="14.2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s="13" customFormat="1" ht="14.2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s="13" customFormat="1" ht="14.2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s="13" customFormat="1" ht="14.2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s="11" customFormat="1" ht="14.25">
      <c r="A40"/>
      <c r="B40"/>
      <c r="C40"/>
      <c r="D40"/>
      <c r="E40"/>
      <c r="F40"/>
      <c r="G40"/>
      <c r="H40"/>
      <c r="I40"/>
      <c r="J40"/>
      <c r="K40"/>
      <c r="L40"/>
      <c r="M40"/>
    </row>
  </sheetData>
  <sheetProtection/>
  <mergeCells count="1">
    <mergeCell ref="A2:L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2.00390625" style="0" customWidth="1"/>
    <col min="2" max="2" width="20.7109375" style="0" customWidth="1"/>
    <col min="3" max="3" width="16.140625" style="0" customWidth="1"/>
    <col min="4" max="4" width="39.7109375" style="0" customWidth="1"/>
    <col min="5" max="5" width="8.421875" style="0" customWidth="1"/>
    <col min="6" max="6" width="32.28125" style="0" customWidth="1"/>
  </cols>
  <sheetData>
    <row r="1" spans="1:6" s="23" customFormat="1" ht="23.25">
      <c r="A1" s="4" t="s">
        <v>529</v>
      </c>
      <c r="B1" s="5"/>
      <c r="C1" s="6"/>
      <c r="E1" s="23" t="s">
        <v>297</v>
      </c>
      <c r="F1" s="24"/>
    </row>
    <row r="2" spans="1:11" s="1" customFormat="1" ht="25.5">
      <c r="A2" s="341" t="s">
        <v>304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5" spans="1:3" ht="25.5">
      <c r="A5" s="50" t="s">
        <v>445</v>
      </c>
      <c r="C5" s="50" t="s">
        <v>446</v>
      </c>
    </row>
    <row r="8" spans="2:7" ht="14.25">
      <c r="B8" t="s">
        <v>447</v>
      </c>
      <c r="C8" t="s">
        <v>448</v>
      </c>
      <c r="F8" t="s">
        <v>454</v>
      </c>
      <c r="G8" t="s">
        <v>455</v>
      </c>
    </row>
    <row r="10" spans="2:7" ht="14.25">
      <c r="B10" s="49" t="s">
        <v>449</v>
      </c>
      <c r="C10" s="49" t="s">
        <v>450</v>
      </c>
      <c r="D10" s="49" t="s">
        <v>470</v>
      </c>
      <c r="F10" t="s">
        <v>456</v>
      </c>
      <c r="G10" t="s">
        <v>457</v>
      </c>
    </row>
    <row r="11" spans="2:4" ht="14.25">
      <c r="B11" s="49"/>
      <c r="C11" s="49"/>
      <c r="D11" s="49" t="s">
        <v>469</v>
      </c>
    </row>
    <row r="13" spans="2:7" ht="14.25">
      <c r="B13" t="s">
        <v>451</v>
      </c>
      <c r="C13" t="s">
        <v>450</v>
      </c>
      <c r="F13" t="s">
        <v>458</v>
      </c>
      <c r="G13" t="s">
        <v>459</v>
      </c>
    </row>
    <row r="15" spans="2:7" ht="14.25">
      <c r="B15" t="s">
        <v>141</v>
      </c>
      <c r="C15" t="s">
        <v>452</v>
      </c>
      <c r="D15" t="s">
        <v>453</v>
      </c>
      <c r="F15" t="s">
        <v>460</v>
      </c>
      <c r="G15" t="s">
        <v>461</v>
      </c>
    </row>
    <row r="17" spans="2:7" ht="14.25">
      <c r="B17" t="s">
        <v>464</v>
      </c>
      <c r="C17" t="s">
        <v>465</v>
      </c>
      <c r="F17" t="s">
        <v>462</v>
      </c>
      <c r="G17" t="s">
        <v>463</v>
      </c>
    </row>
    <row r="19" spans="2:3" ht="14.25">
      <c r="B19" t="s">
        <v>484</v>
      </c>
      <c r="C19" t="s">
        <v>466</v>
      </c>
    </row>
    <row r="21" spans="2:3" ht="14.25">
      <c r="B21" t="s">
        <v>467</v>
      </c>
      <c r="C21" t="s">
        <v>468</v>
      </c>
    </row>
    <row r="25" ht="25.5">
      <c r="A25" s="50" t="s">
        <v>471</v>
      </c>
    </row>
    <row r="27" spans="2:4" ht="14.25">
      <c r="B27" t="s">
        <v>472</v>
      </c>
      <c r="D27" t="s">
        <v>483</v>
      </c>
    </row>
    <row r="29" spans="2:4" ht="14.25">
      <c r="B29" t="s">
        <v>472</v>
      </c>
      <c r="D29" t="s">
        <v>482</v>
      </c>
    </row>
    <row r="31" spans="2:4" ht="14.25">
      <c r="B31" t="s">
        <v>473</v>
      </c>
      <c r="D31" t="s">
        <v>474</v>
      </c>
    </row>
    <row r="33" spans="2:4" ht="14.25">
      <c r="B33" t="s">
        <v>475</v>
      </c>
      <c r="D33" t="s">
        <v>476</v>
      </c>
    </row>
    <row r="35" ht="14.25">
      <c r="B35" t="s">
        <v>477</v>
      </c>
    </row>
    <row r="37" spans="2:4" ht="14.25">
      <c r="B37" t="s">
        <v>479</v>
      </c>
      <c r="D37" t="s">
        <v>478</v>
      </c>
    </row>
  </sheetData>
  <sheetProtection/>
  <mergeCells count="1">
    <mergeCell ref="A2:K2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327" customWidth="1"/>
    <col min="2" max="2" width="14.7109375" style="327" customWidth="1"/>
    <col min="3" max="3" width="11.57421875" style="327" customWidth="1"/>
    <col min="4" max="4" width="23.28125" style="327" customWidth="1"/>
    <col min="5" max="7" width="11.57421875" style="327" customWidth="1"/>
    <col min="8" max="9" width="12.421875" style="327" customWidth="1"/>
    <col min="10" max="10" width="11.57421875" style="327" customWidth="1"/>
    <col min="11" max="11" width="11.57421875" style="338" customWidth="1"/>
    <col min="12" max="16384" width="11.57421875" style="327" customWidth="1"/>
  </cols>
  <sheetData>
    <row r="1" spans="1:11" s="288" customFormat="1" ht="23.25">
      <c r="A1" s="285" t="s">
        <v>529</v>
      </c>
      <c r="B1" s="286"/>
      <c r="C1" s="287"/>
      <c r="E1" s="288" t="s">
        <v>297</v>
      </c>
      <c r="F1" s="289"/>
      <c r="K1" s="330"/>
    </row>
    <row r="2" spans="1:12" s="288" customFormat="1" ht="25.5">
      <c r="A2" s="341" t="s">
        <v>304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13" s="294" customFormat="1" ht="100.5">
      <c r="A3" s="290" t="s">
        <v>268</v>
      </c>
      <c r="B3" s="291" t="s">
        <v>293</v>
      </c>
      <c r="C3" s="292" t="s">
        <v>139</v>
      </c>
      <c r="D3" s="290" t="s">
        <v>0</v>
      </c>
      <c r="E3" s="290" t="s">
        <v>1</v>
      </c>
      <c r="F3" s="292" t="s">
        <v>353</v>
      </c>
      <c r="G3" s="292" t="s">
        <v>354</v>
      </c>
      <c r="H3" s="292" t="s">
        <v>355</v>
      </c>
      <c r="I3" s="292" t="s">
        <v>358</v>
      </c>
      <c r="J3" s="292" t="s">
        <v>292</v>
      </c>
      <c r="K3" s="329" t="s">
        <v>138</v>
      </c>
      <c r="L3" s="293" t="s">
        <v>291</v>
      </c>
      <c r="M3" s="292" t="s">
        <v>485</v>
      </c>
    </row>
    <row r="4" spans="1:21" s="294" customFormat="1" ht="13.5">
      <c r="A4" s="295"/>
      <c r="B4" s="296"/>
      <c r="C4" s="297"/>
      <c r="D4" s="295"/>
      <c r="E4" s="295"/>
      <c r="F4" s="298"/>
      <c r="G4" s="296"/>
      <c r="H4" s="296"/>
      <c r="I4" s="296"/>
      <c r="J4" s="296"/>
      <c r="K4" s="331"/>
      <c r="L4" s="299"/>
      <c r="M4" s="300"/>
      <c r="N4" s="300"/>
      <c r="O4" s="300"/>
      <c r="P4" s="300"/>
      <c r="Q4" s="300"/>
      <c r="R4" s="300"/>
      <c r="S4" s="300"/>
      <c r="T4" s="301"/>
      <c r="U4" s="301"/>
    </row>
    <row r="5" spans="1:21" s="294" customFormat="1" ht="14.25" thickBot="1">
      <c r="A5" s="302" t="s">
        <v>306</v>
      </c>
      <c r="B5" s="303"/>
      <c r="C5" s="304">
        <v>19</v>
      </c>
      <c r="D5" s="302" t="s">
        <v>278</v>
      </c>
      <c r="E5" s="305"/>
      <c r="F5" s="306">
        <v>500</v>
      </c>
      <c r="G5" s="307">
        <v>12</v>
      </c>
      <c r="H5" s="307">
        <v>12</v>
      </c>
      <c r="I5" s="307"/>
      <c r="J5" s="307"/>
      <c r="K5" s="332">
        <v>19</v>
      </c>
      <c r="L5" s="308"/>
      <c r="M5" s="309">
        <f>H5*G5*F5*C5/1000000</f>
        <v>1.368</v>
      </c>
      <c r="N5" s="300"/>
      <c r="O5" s="366"/>
      <c r="P5" s="366"/>
      <c r="Q5" s="300"/>
      <c r="R5" s="311"/>
      <c r="S5" s="300"/>
      <c r="T5" s="300"/>
      <c r="U5" s="300"/>
    </row>
    <row r="6" spans="1:21" s="294" customFormat="1" ht="13.5">
      <c r="A6" s="302" t="s">
        <v>306</v>
      </c>
      <c r="B6" s="307"/>
      <c r="C6" s="312">
        <v>10</v>
      </c>
      <c r="D6" s="302" t="s">
        <v>278</v>
      </c>
      <c r="E6" s="305"/>
      <c r="F6" s="306">
        <v>500</v>
      </c>
      <c r="G6" s="307">
        <v>12</v>
      </c>
      <c r="H6" s="307">
        <v>16</v>
      </c>
      <c r="I6" s="307"/>
      <c r="J6" s="307"/>
      <c r="K6" s="333"/>
      <c r="L6" s="308"/>
      <c r="M6" s="309">
        <f>H6*G6*F6*C6/1000000</f>
        <v>0.96</v>
      </c>
      <c r="N6" s="300"/>
      <c r="O6" s="300"/>
      <c r="P6" s="300"/>
      <c r="Q6" s="300"/>
      <c r="R6" s="300"/>
      <c r="S6" s="300"/>
      <c r="T6" s="300"/>
      <c r="U6" s="300"/>
    </row>
    <row r="7" spans="1:21" s="294" customFormat="1" ht="14.25" thickBot="1">
      <c r="A7" s="302" t="s">
        <v>306</v>
      </c>
      <c r="B7" s="307"/>
      <c r="C7" s="312">
        <v>10</v>
      </c>
      <c r="D7" s="302" t="s">
        <v>278</v>
      </c>
      <c r="E7" s="305"/>
      <c r="F7" s="306">
        <v>600</v>
      </c>
      <c r="G7" s="307">
        <v>14</v>
      </c>
      <c r="H7" s="307">
        <v>22</v>
      </c>
      <c r="I7" s="307"/>
      <c r="J7" s="307"/>
      <c r="K7" s="334"/>
      <c r="L7" s="308"/>
      <c r="M7" s="309">
        <f>H7*G7*F7*C7/1000000</f>
        <v>1.848</v>
      </c>
      <c r="N7" s="300"/>
      <c r="O7" s="366"/>
      <c r="P7" s="366"/>
      <c r="Q7" s="300"/>
      <c r="R7" s="300"/>
      <c r="S7" s="313"/>
      <c r="T7" s="300"/>
      <c r="U7" s="300"/>
    </row>
    <row r="8" spans="1:21" s="294" customFormat="1" ht="13.5">
      <c r="A8" s="302" t="s">
        <v>306</v>
      </c>
      <c r="B8" s="307"/>
      <c r="C8" s="312">
        <v>10</v>
      </c>
      <c r="D8" s="302" t="s">
        <v>278</v>
      </c>
      <c r="E8" s="305"/>
      <c r="F8" s="306">
        <v>600</v>
      </c>
      <c r="G8" s="307">
        <v>16</v>
      </c>
      <c r="H8" s="307">
        <v>22</v>
      </c>
      <c r="I8" s="307"/>
      <c r="J8" s="307"/>
      <c r="K8" s="334"/>
      <c r="L8" s="308"/>
      <c r="M8" s="309">
        <f>H8*G8*F8*C8/1000000</f>
        <v>2.112</v>
      </c>
      <c r="N8" s="301"/>
      <c r="O8" s="301"/>
      <c r="P8" s="301"/>
      <c r="Q8" s="301"/>
      <c r="R8" s="301"/>
      <c r="S8" s="301"/>
      <c r="T8" s="301"/>
      <c r="U8" s="301"/>
    </row>
    <row r="9" spans="1:21" s="294" customFormat="1" ht="14.25" thickBot="1">
      <c r="A9" s="302" t="s">
        <v>306</v>
      </c>
      <c r="B9" s="307"/>
      <c r="C9" s="312">
        <v>4</v>
      </c>
      <c r="D9" s="302" t="s">
        <v>278</v>
      </c>
      <c r="E9" s="302"/>
      <c r="F9" s="314">
        <v>450</v>
      </c>
      <c r="G9" s="302">
        <v>25</v>
      </c>
      <c r="H9" s="307">
        <v>25</v>
      </c>
      <c r="I9" s="307"/>
      <c r="J9" s="307"/>
      <c r="K9" s="333"/>
      <c r="L9" s="305"/>
      <c r="M9" s="309">
        <f>H9*G9*F9*C9/1000000</f>
        <v>1.125</v>
      </c>
      <c r="N9" s="300"/>
      <c r="O9" s="366"/>
      <c r="P9" s="366"/>
      <c r="Q9" s="300"/>
      <c r="R9" s="300"/>
      <c r="S9" s="300"/>
      <c r="T9" s="313"/>
      <c r="U9" s="300"/>
    </row>
    <row r="10" spans="1:21" s="294" customFormat="1" ht="13.5">
      <c r="A10" s="295"/>
      <c r="B10" s="296"/>
      <c r="C10" s="315"/>
      <c r="D10" s="316"/>
      <c r="E10" s="316"/>
      <c r="F10" s="317"/>
      <c r="G10" s="316"/>
      <c r="H10" s="296"/>
      <c r="I10" s="296"/>
      <c r="J10" s="296"/>
      <c r="K10" s="335"/>
      <c r="L10" s="301"/>
      <c r="M10" s="300"/>
      <c r="N10" s="300"/>
      <c r="O10" s="310"/>
      <c r="P10" s="310"/>
      <c r="Q10" s="300"/>
      <c r="R10" s="300"/>
      <c r="S10" s="300"/>
      <c r="T10" s="318"/>
      <c r="U10" s="300"/>
    </row>
    <row r="11" spans="1:21" s="294" customFormat="1" ht="13.5">
      <c r="A11" s="295" t="s">
        <v>306</v>
      </c>
      <c r="B11" s="296"/>
      <c r="C11" s="319">
        <v>60</v>
      </c>
      <c r="D11" s="295" t="s">
        <v>277</v>
      </c>
      <c r="E11" s="301"/>
      <c r="F11" s="298">
        <v>500</v>
      </c>
      <c r="G11" s="296">
        <v>28</v>
      </c>
      <c r="H11" s="296">
        <v>5</v>
      </c>
      <c r="I11" s="296"/>
      <c r="J11" s="296"/>
      <c r="K11" s="335"/>
      <c r="L11" s="299"/>
      <c r="M11" s="300">
        <f>H11*G11*F11*C11/1000000</f>
        <v>4.2</v>
      </c>
      <c r="N11" s="300"/>
      <c r="O11" s="310"/>
      <c r="P11" s="310"/>
      <c r="Q11" s="300"/>
      <c r="R11" s="300"/>
      <c r="S11" s="300"/>
      <c r="T11" s="318"/>
      <c r="U11" s="300"/>
    </row>
    <row r="12" spans="1:21" s="294" customFormat="1" ht="13.5">
      <c r="A12" s="295"/>
      <c r="B12" s="296"/>
      <c r="C12" s="319"/>
      <c r="D12" s="295"/>
      <c r="E12" s="301"/>
      <c r="F12" s="298"/>
      <c r="G12" s="296"/>
      <c r="H12" s="296"/>
      <c r="I12" s="296"/>
      <c r="J12" s="296"/>
      <c r="K12" s="335"/>
      <c r="L12" s="299"/>
      <c r="M12" s="300"/>
      <c r="N12" s="300"/>
      <c r="O12" s="310"/>
      <c r="P12" s="310"/>
      <c r="Q12" s="300"/>
      <c r="R12" s="300"/>
      <c r="S12" s="300"/>
      <c r="T12" s="318"/>
      <c r="U12" s="300"/>
    </row>
    <row r="13" spans="1:21" s="294" customFormat="1" ht="13.5">
      <c r="A13" s="302" t="s">
        <v>306</v>
      </c>
      <c r="B13" s="307"/>
      <c r="C13" s="306">
        <v>35</v>
      </c>
      <c r="D13" s="305" t="s">
        <v>8</v>
      </c>
      <c r="E13" s="305"/>
      <c r="F13" s="306">
        <v>40</v>
      </c>
      <c r="G13" s="305">
        <v>20</v>
      </c>
      <c r="H13" s="320" t="s">
        <v>356</v>
      </c>
      <c r="I13" s="305"/>
      <c r="J13" s="307"/>
      <c r="K13" s="333"/>
      <c r="L13" s="308"/>
      <c r="M13" s="300"/>
      <c r="N13" s="300"/>
      <c r="O13" s="310"/>
      <c r="P13" s="310"/>
      <c r="Q13" s="300"/>
      <c r="R13" s="300"/>
      <c r="S13" s="300"/>
      <c r="T13" s="318"/>
      <c r="U13" s="300"/>
    </row>
    <row r="14" spans="1:21" s="294" customFormat="1" ht="13.5">
      <c r="A14" s="302" t="s">
        <v>306</v>
      </c>
      <c r="B14" s="307"/>
      <c r="C14" s="306">
        <v>200</v>
      </c>
      <c r="D14" s="305" t="s">
        <v>8</v>
      </c>
      <c r="E14" s="305"/>
      <c r="F14" s="306">
        <v>20</v>
      </c>
      <c r="G14" s="305">
        <v>11</v>
      </c>
      <c r="H14" s="320" t="s">
        <v>357</v>
      </c>
      <c r="I14" s="305"/>
      <c r="J14" s="307"/>
      <c r="K14" s="333"/>
      <c r="L14" s="308"/>
      <c r="M14" s="300"/>
      <c r="N14" s="300"/>
      <c r="O14" s="300"/>
      <c r="P14" s="300"/>
      <c r="Q14" s="300"/>
      <c r="R14" s="300"/>
      <c r="S14" s="300"/>
      <c r="T14" s="300"/>
      <c r="U14" s="300"/>
    </row>
    <row r="15" spans="1:21" s="294" customFormat="1" ht="13.5">
      <c r="A15" s="295"/>
      <c r="B15" s="296"/>
      <c r="C15" s="321"/>
      <c r="F15" s="321"/>
      <c r="H15" s="301"/>
      <c r="I15" s="301"/>
      <c r="J15" s="296"/>
      <c r="K15" s="335"/>
      <c r="L15" s="299"/>
      <c r="M15" s="300"/>
      <c r="N15" s="300"/>
      <c r="O15" s="300"/>
      <c r="P15" s="300"/>
      <c r="Q15" s="300"/>
      <c r="R15" s="300"/>
      <c r="S15" s="300"/>
      <c r="T15" s="300"/>
      <c r="U15" s="300"/>
    </row>
    <row r="16" spans="1:21" s="294" customFormat="1" ht="13.5">
      <c r="A16" s="295" t="s">
        <v>306</v>
      </c>
      <c r="B16" s="296"/>
      <c r="C16" s="315">
        <v>20</v>
      </c>
      <c r="D16" s="295" t="s">
        <v>276</v>
      </c>
      <c r="E16" s="301"/>
      <c r="F16" s="298">
        <v>250</v>
      </c>
      <c r="G16" s="296">
        <v>50</v>
      </c>
      <c r="H16" s="296">
        <v>2.7</v>
      </c>
      <c r="I16" s="296">
        <f>C16*F16*G16/10000</f>
        <v>25</v>
      </c>
      <c r="J16" s="296"/>
      <c r="K16" s="335"/>
      <c r="L16" s="299"/>
      <c r="M16" s="300"/>
      <c r="N16" s="300"/>
      <c r="O16" s="300"/>
      <c r="P16" s="300"/>
      <c r="Q16" s="300"/>
      <c r="R16" s="300"/>
      <c r="S16" s="300"/>
      <c r="T16" s="300"/>
      <c r="U16" s="300"/>
    </row>
    <row r="17" spans="1:21" s="294" customFormat="1" ht="13.5">
      <c r="A17" s="295"/>
      <c r="B17" s="296"/>
      <c r="C17" s="315"/>
      <c r="D17" s="295"/>
      <c r="E17" s="301"/>
      <c r="F17" s="298"/>
      <c r="G17" s="296"/>
      <c r="H17" s="296"/>
      <c r="I17" s="296"/>
      <c r="J17" s="296"/>
      <c r="K17" s="335"/>
      <c r="L17" s="299"/>
      <c r="M17" s="300"/>
      <c r="N17" s="300"/>
      <c r="O17" s="300"/>
      <c r="P17" s="300"/>
      <c r="Q17" s="300"/>
      <c r="R17" s="300"/>
      <c r="S17" s="300"/>
      <c r="T17" s="300"/>
      <c r="U17" s="300"/>
    </row>
    <row r="18" spans="1:21" s="294" customFormat="1" ht="13.5">
      <c r="A18" s="302" t="s">
        <v>306</v>
      </c>
      <c r="B18" s="302"/>
      <c r="C18" s="312">
        <v>9</v>
      </c>
      <c r="D18" s="302" t="s">
        <v>284</v>
      </c>
      <c r="E18" s="305" t="s">
        <v>279</v>
      </c>
      <c r="F18" s="306">
        <v>390</v>
      </c>
      <c r="G18" s="307">
        <v>8</v>
      </c>
      <c r="H18" s="307">
        <v>20</v>
      </c>
      <c r="I18" s="307"/>
      <c r="J18" s="307"/>
      <c r="K18" s="332">
        <v>9</v>
      </c>
      <c r="L18" s="308"/>
      <c r="M18" s="300"/>
      <c r="N18" s="300"/>
      <c r="O18" s="300"/>
      <c r="P18" s="300"/>
      <c r="Q18" s="300"/>
      <c r="R18" s="322"/>
      <c r="S18" s="300"/>
      <c r="T18" s="300"/>
      <c r="U18" s="300"/>
    </row>
    <row r="19" spans="1:21" s="294" customFormat="1" ht="13.5">
      <c r="A19" s="302" t="s">
        <v>306</v>
      </c>
      <c r="B19" s="305"/>
      <c r="C19" s="312">
        <v>10</v>
      </c>
      <c r="D19" s="302" t="s">
        <v>284</v>
      </c>
      <c r="E19" s="305" t="s">
        <v>279</v>
      </c>
      <c r="F19" s="306">
        <v>590</v>
      </c>
      <c r="G19" s="307">
        <v>8</v>
      </c>
      <c r="H19" s="307">
        <v>20</v>
      </c>
      <c r="I19" s="307"/>
      <c r="J19" s="307"/>
      <c r="K19" s="332">
        <v>3</v>
      </c>
      <c r="L19" s="308"/>
      <c r="M19" s="300"/>
      <c r="N19" s="300"/>
      <c r="O19" s="300"/>
      <c r="P19" s="323"/>
      <c r="Q19" s="324"/>
      <c r="R19" s="300"/>
      <c r="S19" s="325"/>
      <c r="T19" s="300"/>
      <c r="U19" s="300"/>
    </row>
    <row r="20" spans="1:12" s="294" customFormat="1" ht="13.5">
      <c r="A20" s="302" t="s">
        <v>306</v>
      </c>
      <c r="B20" s="305"/>
      <c r="C20" s="312">
        <v>8</v>
      </c>
      <c r="D20" s="302" t="s">
        <v>284</v>
      </c>
      <c r="E20" s="305" t="s">
        <v>279</v>
      </c>
      <c r="F20" s="306">
        <v>190</v>
      </c>
      <c r="G20" s="307">
        <v>8</v>
      </c>
      <c r="H20" s="307">
        <v>20</v>
      </c>
      <c r="I20" s="307"/>
      <c r="J20" s="305"/>
      <c r="K20" s="336"/>
      <c r="L20" s="305"/>
    </row>
    <row r="21" spans="1:11" s="294" customFormat="1" ht="13.5">
      <c r="A21" s="295"/>
      <c r="C21" s="315"/>
      <c r="D21" s="295"/>
      <c r="E21" s="301"/>
      <c r="F21" s="298"/>
      <c r="G21" s="296"/>
      <c r="H21" s="296"/>
      <c r="I21" s="296"/>
      <c r="J21" s="301"/>
      <c r="K21" s="337"/>
    </row>
    <row r="22" spans="1:11" s="294" customFormat="1" ht="13.5">
      <c r="A22" s="295" t="s">
        <v>306</v>
      </c>
      <c r="C22" s="315">
        <v>19</v>
      </c>
      <c r="D22" s="295" t="s">
        <v>285</v>
      </c>
      <c r="E22" s="301"/>
      <c r="F22" s="298">
        <v>250</v>
      </c>
      <c r="G22" s="296">
        <v>125</v>
      </c>
      <c r="H22" s="296">
        <v>2.1</v>
      </c>
      <c r="I22" s="326">
        <f>C22*F22*G22/10000</f>
        <v>59.375</v>
      </c>
      <c r="J22" s="301"/>
      <c r="K22" s="337"/>
    </row>
    <row r="23" spans="1:9" ht="14.25">
      <c r="A23" s="295" t="s">
        <v>306</v>
      </c>
      <c r="C23" s="315">
        <v>36</v>
      </c>
      <c r="D23" s="295" t="s">
        <v>351</v>
      </c>
      <c r="E23" s="301" t="s">
        <v>352</v>
      </c>
      <c r="F23" s="298">
        <v>250</v>
      </c>
      <c r="G23" s="296">
        <v>125</v>
      </c>
      <c r="H23" s="296">
        <v>2.2</v>
      </c>
      <c r="I23" s="326">
        <f>C23*F23*G23/10000</f>
        <v>112.5</v>
      </c>
    </row>
    <row r="24" spans="1:9" ht="14.25">
      <c r="A24" s="295" t="s">
        <v>306</v>
      </c>
      <c r="C24" s="315">
        <v>72</v>
      </c>
      <c r="D24" s="295" t="s">
        <v>351</v>
      </c>
      <c r="E24" s="301" t="s">
        <v>352</v>
      </c>
      <c r="F24" s="298">
        <v>250</v>
      </c>
      <c r="G24" s="296">
        <v>62.5</v>
      </c>
      <c r="H24" s="296">
        <v>2.2</v>
      </c>
      <c r="I24" s="326">
        <f>C24*F24*G24/10000</f>
        <v>112.5</v>
      </c>
    </row>
    <row r="25" spans="1:8" ht="14.25">
      <c r="A25" s="295"/>
      <c r="C25" s="315"/>
      <c r="D25" s="295"/>
      <c r="E25" s="301"/>
      <c r="F25" s="298"/>
      <c r="G25" s="296"/>
      <c r="H25" s="296"/>
    </row>
    <row r="26" spans="3:8" ht="14.25">
      <c r="C26" s="328"/>
      <c r="D26" s="367"/>
      <c r="E26" s="367"/>
      <c r="F26" s="367"/>
      <c r="G26" s="368"/>
      <c r="H26" s="368"/>
    </row>
  </sheetData>
  <sheetProtection/>
  <mergeCells count="6">
    <mergeCell ref="A2:L2"/>
    <mergeCell ref="O5:P5"/>
    <mergeCell ref="O7:P7"/>
    <mergeCell ref="O9:P9"/>
    <mergeCell ref="D26:F26"/>
    <mergeCell ref="G26:H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1">
      <selection activeCell="D26" sqref="D26"/>
    </sheetView>
  </sheetViews>
  <sheetFormatPr defaultColWidth="11.421875" defaultRowHeight="15"/>
  <cols>
    <col min="1" max="1" width="22.421875" style="0" customWidth="1"/>
    <col min="2" max="2" width="14.57421875" style="0" customWidth="1"/>
    <col min="4" max="4" width="42.28125" style="0" customWidth="1"/>
  </cols>
  <sheetData>
    <row r="1" spans="1:6" s="23" customFormat="1" ht="23.25">
      <c r="A1" s="4" t="s">
        <v>529</v>
      </c>
      <c r="B1" s="5"/>
      <c r="C1" s="6"/>
      <c r="E1" s="23" t="s">
        <v>297</v>
      </c>
      <c r="F1" s="24"/>
    </row>
    <row r="2" spans="1:11" s="1" customFormat="1" ht="25.5">
      <c r="A2" s="341" t="s">
        <v>304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s="11" customFormat="1" ht="72.75">
      <c r="A3" s="7" t="s">
        <v>268</v>
      </c>
      <c r="B3" s="8" t="s">
        <v>293</v>
      </c>
      <c r="C3" s="9" t="s">
        <v>139</v>
      </c>
      <c r="D3" s="7" t="s">
        <v>0</v>
      </c>
      <c r="E3" s="7" t="s">
        <v>1</v>
      </c>
      <c r="F3" s="9" t="s">
        <v>141</v>
      </c>
      <c r="G3" s="9" t="s">
        <v>147</v>
      </c>
      <c r="H3" s="9" t="s">
        <v>286</v>
      </c>
      <c r="I3" s="9" t="s">
        <v>292</v>
      </c>
      <c r="J3" s="10" t="s">
        <v>138</v>
      </c>
      <c r="K3" s="10" t="s">
        <v>291</v>
      </c>
    </row>
    <row r="5" spans="1:10" s="11" customFormat="1" ht="13.5">
      <c r="A5" s="11" t="s">
        <v>315</v>
      </c>
      <c r="C5" s="14">
        <v>6</v>
      </c>
      <c r="D5" s="13" t="s">
        <v>99</v>
      </c>
      <c r="F5" s="12"/>
      <c r="J5" s="13"/>
    </row>
    <row r="6" spans="1:20" s="11" customFormat="1" ht="13.5">
      <c r="A6" s="11" t="s">
        <v>315</v>
      </c>
      <c r="C6" s="12">
        <v>5</v>
      </c>
      <c r="D6" s="13" t="s">
        <v>100</v>
      </c>
      <c r="F6" s="12"/>
      <c r="L6" s="13"/>
      <c r="M6" s="13"/>
      <c r="N6" s="13"/>
      <c r="O6" s="13"/>
      <c r="P6" s="13"/>
      <c r="Q6" s="13"/>
      <c r="R6" s="13"/>
      <c r="S6" s="13"/>
      <c r="T6" s="13"/>
    </row>
    <row r="7" spans="1:10" s="13" customFormat="1" ht="13.5">
      <c r="A7" s="13" t="s">
        <v>315</v>
      </c>
      <c r="C7" s="14">
        <v>2</v>
      </c>
      <c r="D7" s="13" t="s">
        <v>98</v>
      </c>
      <c r="F7" s="14"/>
      <c r="J7" s="13">
        <v>2</v>
      </c>
    </row>
    <row r="8" spans="1:20" s="11" customFormat="1" ht="13.5">
      <c r="A8" s="11" t="s">
        <v>315</v>
      </c>
      <c r="C8" s="12">
        <v>6</v>
      </c>
      <c r="D8" s="13" t="s">
        <v>305</v>
      </c>
      <c r="F8" s="12"/>
      <c r="M8" s="13"/>
      <c r="N8" s="13"/>
      <c r="O8" s="13"/>
      <c r="P8" s="13"/>
      <c r="Q8" s="13"/>
      <c r="R8" s="13"/>
      <c r="S8" s="13"/>
      <c r="T8" s="13"/>
    </row>
    <row r="9" spans="3:20" s="11" customFormat="1" ht="13.5">
      <c r="C9" s="12"/>
      <c r="D9" s="13"/>
      <c r="F9" s="12"/>
      <c r="L9" s="13"/>
      <c r="M9" s="13"/>
      <c r="N9" s="13"/>
      <c r="O9" s="13"/>
      <c r="P9" s="13"/>
      <c r="Q9" s="13"/>
      <c r="R9" s="13"/>
      <c r="S9" s="13"/>
      <c r="T9" s="13"/>
    </row>
    <row r="10" spans="1:11" s="11" customFormat="1" ht="13.5">
      <c r="A10" s="11" t="s">
        <v>313</v>
      </c>
      <c r="C10" s="12">
        <v>1</v>
      </c>
      <c r="D10" s="13" t="s">
        <v>97</v>
      </c>
      <c r="E10" s="11" t="s">
        <v>75</v>
      </c>
      <c r="F10" s="12"/>
      <c r="I10" s="15"/>
      <c r="K10" s="11" t="s">
        <v>96</v>
      </c>
    </row>
    <row r="11" spans="1:11" s="11" customFormat="1" ht="12" customHeight="1">
      <c r="A11" s="11" t="s">
        <v>313</v>
      </c>
      <c r="C11" s="12">
        <v>1</v>
      </c>
      <c r="D11" s="13" t="s">
        <v>109</v>
      </c>
      <c r="E11" s="11" t="s">
        <v>108</v>
      </c>
      <c r="F11" s="12"/>
      <c r="K11" s="13" t="s">
        <v>110</v>
      </c>
    </row>
    <row r="12" spans="1:11" s="11" customFormat="1" ht="12" customHeight="1">
      <c r="A12" s="11" t="s">
        <v>313</v>
      </c>
      <c r="C12" s="12">
        <v>1</v>
      </c>
      <c r="D12" s="13" t="s">
        <v>409</v>
      </c>
      <c r="E12" s="11" t="s">
        <v>410</v>
      </c>
      <c r="F12" s="12"/>
      <c r="K12" s="13" t="s">
        <v>411</v>
      </c>
    </row>
    <row r="13" spans="1:11" s="11" customFormat="1" ht="12" customHeight="1">
      <c r="A13" s="11" t="s">
        <v>313</v>
      </c>
      <c r="C13" s="12">
        <v>1</v>
      </c>
      <c r="D13" s="13" t="s">
        <v>106</v>
      </c>
      <c r="E13" s="11" t="s">
        <v>75</v>
      </c>
      <c r="F13" s="12"/>
      <c r="K13" s="13" t="s">
        <v>107</v>
      </c>
    </row>
    <row r="14" spans="1:6" s="11" customFormat="1" ht="13.5">
      <c r="A14" s="11" t="s">
        <v>313</v>
      </c>
      <c r="C14" s="12">
        <v>1</v>
      </c>
      <c r="D14" s="13" t="s">
        <v>78</v>
      </c>
      <c r="E14" s="11" t="s">
        <v>64</v>
      </c>
      <c r="F14" s="12"/>
    </row>
    <row r="15" spans="1:11" s="11" customFormat="1" ht="13.5">
      <c r="A15" s="11" t="s">
        <v>313</v>
      </c>
      <c r="C15" s="12">
        <v>1</v>
      </c>
      <c r="D15" s="13" t="s">
        <v>76</v>
      </c>
      <c r="E15" s="11" t="s">
        <v>75</v>
      </c>
      <c r="F15" s="12"/>
      <c r="K15" s="11" t="s">
        <v>77</v>
      </c>
    </row>
    <row r="16" spans="1:11" s="11" customFormat="1" ht="13.5">
      <c r="A16" s="11" t="s">
        <v>313</v>
      </c>
      <c r="C16" s="12">
        <v>1</v>
      </c>
      <c r="D16" s="13" t="s">
        <v>79</v>
      </c>
      <c r="E16" s="11" t="s">
        <v>80</v>
      </c>
      <c r="F16" s="12"/>
      <c r="K16" s="11" t="s">
        <v>82</v>
      </c>
    </row>
    <row r="17" spans="1:6" s="11" customFormat="1" ht="13.5">
      <c r="A17" s="11" t="s">
        <v>313</v>
      </c>
      <c r="C17" s="12">
        <v>2</v>
      </c>
      <c r="D17" s="13" t="s">
        <v>56</v>
      </c>
      <c r="E17" s="11" t="s">
        <v>57</v>
      </c>
      <c r="F17" s="14">
        <v>800</v>
      </c>
    </row>
    <row r="18" spans="1:6" s="11" customFormat="1" ht="13.5">
      <c r="A18" s="11" t="s">
        <v>313</v>
      </c>
      <c r="C18" s="12">
        <v>1</v>
      </c>
      <c r="D18" s="13" t="s">
        <v>56</v>
      </c>
      <c r="E18" s="11" t="s">
        <v>57</v>
      </c>
      <c r="F18" s="14">
        <v>1400</v>
      </c>
    </row>
    <row r="19" spans="1:11" s="11" customFormat="1" ht="13.5">
      <c r="A19" s="11" t="s">
        <v>313</v>
      </c>
      <c r="C19" s="14">
        <v>2</v>
      </c>
      <c r="D19" s="11" t="s">
        <v>48</v>
      </c>
      <c r="E19" s="11" t="s">
        <v>49</v>
      </c>
      <c r="F19" s="12"/>
      <c r="J19" s="13"/>
      <c r="K19" s="11" t="s">
        <v>50</v>
      </c>
    </row>
    <row r="20" spans="1:10" s="11" customFormat="1" ht="13.5">
      <c r="A20" s="11" t="s">
        <v>313</v>
      </c>
      <c r="C20" s="12">
        <v>7</v>
      </c>
      <c r="D20" s="11" t="s">
        <v>46</v>
      </c>
      <c r="F20" s="12"/>
      <c r="J20" s="13"/>
    </row>
    <row r="21" spans="1:10" s="11" customFormat="1" ht="13.5">
      <c r="A21" s="11" t="s">
        <v>313</v>
      </c>
      <c r="C21" s="12">
        <v>500</v>
      </c>
      <c r="D21" s="11" t="s">
        <v>318</v>
      </c>
      <c r="F21" s="12">
        <v>65</v>
      </c>
      <c r="J21" s="13"/>
    </row>
    <row r="22" spans="1:10" s="11" customFormat="1" ht="13.5">
      <c r="A22" s="11" t="s">
        <v>313</v>
      </c>
      <c r="C22" s="12">
        <v>500</v>
      </c>
      <c r="D22" s="11" t="s">
        <v>318</v>
      </c>
      <c r="F22" s="12">
        <v>80</v>
      </c>
      <c r="J22" s="13"/>
    </row>
    <row r="23" spans="1:6" s="11" customFormat="1" ht="12" customHeight="1">
      <c r="A23" s="11" t="s">
        <v>313</v>
      </c>
      <c r="C23" s="12">
        <v>5000</v>
      </c>
      <c r="D23" s="11" t="s">
        <v>318</v>
      </c>
      <c r="F23" s="12">
        <v>90</v>
      </c>
    </row>
    <row r="24" spans="1:10" s="11" customFormat="1" ht="13.5">
      <c r="A24" s="11" t="s">
        <v>313</v>
      </c>
      <c r="C24" s="12">
        <v>3</v>
      </c>
      <c r="D24" s="11" t="s">
        <v>47</v>
      </c>
      <c r="F24" s="12"/>
      <c r="J24" s="13"/>
    </row>
    <row r="25" spans="1:9" s="11" customFormat="1" ht="13.5">
      <c r="A25" s="11" t="s">
        <v>313</v>
      </c>
      <c r="C25" s="12">
        <v>1</v>
      </c>
      <c r="D25" s="13" t="s">
        <v>91</v>
      </c>
      <c r="E25" s="11" t="s">
        <v>57</v>
      </c>
      <c r="F25" s="12"/>
      <c r="I25" s="15"/>
    </row>
    <row r="26" spans="1:11" s="11" customFormat="1" ht="13.5">
      <c r="A26" s="11" t="s">
        <v>313</v>
      </c>
      <c r="C26" s="12">
        <v>1</v>
      </c>
      <c r="D26" s="13" t="s">
        <v>89</v>
      </c>
      <c r="E26" s="11" t="s">
        <v>57</v>
      </c>
      <c r="F26" s="12"/>
      <c r="I26" s="15"/>
      <c r="K26" s="11" t="s">
        <v>90</v>
      </c>
    </row>
    <row r="27" spans="1:11" s="11" customFormat="1" ht="13.5">
      <c r="A27" s="11" t="s">
        <v>313</v>
      </c>
      <c r="C27" s="12">
        <v>1</v>
      </c>
      <c r="D27" s="13" t="s">
        <v>73</v>
      </c>
      <c r="E27" s="11" t="s">
        <v>70</v>
      </c>
      <c r="F27" s="12"/>
      <c r="I27" s="15" t="s">
        <v>296</v>
      </c>
      <c r="K27" s="11" t="s">
        <v>71</v>
      </c>
    </row>
    <row r="28" spans="1:6" s="11" customFormat="1" ht="13.5">
      <c r="A28" s="11" t="s">
        <v>313</v>
      </c>
      <c r="C28" s="12">
        <v>1</v>
      </c>
      <c r="D28" s="13" t="s">
        <v>114</v>
      </c>
      <c r="E28" s="11" t="s">
        <v>115</v>
      </c>
      <c r="F28" s="12"/>
    </row>
    <row r="29" spans="1:9" s="11" customFormat="1" ht="13.5">
      <c r="A29" s="11" t="s">
        <v>313</v>
      </c>
      <c r="C29" s="12">
        <v>1</v>
      </c>
      <c r="D29" s="13" t="s">
        <v>94</v>
      </c>
      <c r="E29" s="11" t="s">
        <v>93</v>
      </c>
      <c r="F29" s="12"/>
      <c r="I29" s="16" t="s">
        <v>296</v>
      </c>
    </row>
    <row r="30" spans="1:11" s="11" customFormat="1" ht="13.5">
      <c r="A30" s="11" t="s">
        <v>313</v>
      </c>
      <c r="C30" s="12">
        <v>1</v>
      </c>
      <c r="D30" s="13" t="s">
        <v>103</v>
      </c>
      <c r="E30" s="11" t="s">
        <v>101</v>
      </c>
      <c r="F30" s="12"/>
      <c r="I30" s="16" t="s">
        <v>296</v>
      </c>
      <c r="K30" s="11" t="s">
        <v>102</v>
      </c>
    </row>
    <row r="31" spans="1:11" s="11" customFormat="1" ht="13.5">
      <c r="A31" s="11" t="s">
        <v>313</v>
      </c>
      <c r="C31" s="12">
        <v>1</v>
      </c>
      <c r="D31" s="13" t="s">
        <v>104</v>
      </c>
      <c r="E31" s="11" t="s">
        <v>101</v>
      </c>
      <c r="F31" s="12"/>
      <c r="K31" s="11" t="s">
        <v>105</v>
      </c>
    </row>
    <row r="32" spans="1:11" s="11" customFormat="1" ht="13.5">
      <c r="A32" s="11" t="s">
        <v>313</v>
      </c>
      <c r="C32" s="12">
        <v>1</v>
      </c>
      <c r="D32" s="13" t="s">
        <v>338</v>
      </c>
      <c r="E32" s="11" t="s">
        <v>64</v>
      </c>
      <c r="F32" s="12"/>
      <c r="K32" s="11" t="s">
        <v>85</v>
      </c>
    </row>
    <row r="33" spans="1:11" s="11" customFormat="1" ht="13.5">
      <c r="A33" s="11" t="s">
        <v>313</v>
      </c>
      <c r="C33" s="12">
        <v>1</v>
      </c>
      <c r="D33" s="13" t="s">
        <v>136</v>
      </c>
      <c r="E33" s="11" t="s">
        <v>80</v>
      </c>
      <c r="F33" s="12"/>
      <c r="K33" s="13"/>
    </row>
    <row r="34" spans="1:11" s="11" customFormat="1" ht="13.5">
      <c r="A34" s="11" t="s">
        <v>313</v>
      </c>
      <c r="C34" s="12">
        <v>1</v>
      </c>
      <c r="D34" s="13" t="s">
        <v>137</v>
      </c>
      <c r="E34" s="11" t="s">
        <v>80</v>
      </c>
      <c r="F34" s="12"/>
      <c r="K34" s="13"/>
    </row>
    <row r="35" spans="1:11" s="11" customFormat="1" ht="13.5">
      <c r="A35" s="11" t="s">
        <v>313</v>
      </c>
      <c r="C35" s="12">
        <v>1</v>
      </c>
      <c r="D35" s="13" t="s">
        <v>111</v>
      </c>
      <c r="E35" s="11" t="s">
        <v>80</v>
      </c>
      <c r="F35" s="12"/>
      <c r="I35" s="15" t="s">
        <v>296</v>
      </c>
      <c r="K35" s="13" t="s">
        <v>87</v>
      </c>
    </row>
    <row r="36" spans="1:11" s="11" customFormat="1" ht="13.5">
      <c r="A36" s="11" t="s">
        <v>313</v>
      </c>
      <c r="C36" s="12">
        <v>1</v>
      </c>
      <c r="D36" s="13" t="s">
        <v>92</v>
      </c>
      <c r="E36" s="11" t="s">
        <v>86</v>
      </c>
      <c r="F36" s="12"/>
      <c r="I36" s="16" t="s">
        <v>296</v>
      </c>
      <c r="K36" s="11" t="s">
        <v>95</v>
      </c>
    </row>
    <row r="37" spans="1:11" s="11" customFormat="1" ht="13.5">
      <c r="A37" s="11" t="s">
        <v>313</v>
      </c>
      <c r="C37" s="12">
        <v>1</v>
      </c>
      <c r="D37" s="13" t="s">
        <v>88</v>
      </c>
      <c r="E37" s="11" t="s">
        <v>86</v>
      </c>
      <c r="F37" s="12"/>
      <c r="I37" s="15" t="s">
        <v>296</v>
      </c>
      <c r="K37" s="11" t="s">
        <v>87</v>
      </c>
    </row>
    <row r="38" spans="3:11" s="11" customFormat="1" ht="13.5">
      <c r="C38" s="12"/>
      <c r="D38" s="13"/>
      <c r="F38" s="12"/>
      <c r="K38" s="13"/>
    </row>
    <row r="39" spans="1:11" s="11" customFormat="1" ht="13.5">
      <c r="A39" s="11" t="s">
        <v>314</v>
      </c>
      <c r="C39" s="12">
        <v>1</v>
      </c>
      <c r="D39" s="13" t="s">
        <v>134</v>
      </c>
      <c r="E39" s="11" t="s">
        <v>135</v>
      </c>
      <c r="F39" s="12"/>
      <c r="K39" s="13"/>
    </row>
    <row r="40" spans="1:11" s="11" customFormat="1" ht="13.5">
      <c r="A40" s="11" t="s">
        <v>314</v>
      </c>
      <c r="C40" s="12">
        <v>1</v>
      </c>
      <c r="D40" s="13" t="s">
        <v>74</v>
      </c>
      <c r="F40" s="12"/>
      <c r="K40" s="11" t="s">
        <v>341</v>
      </c>
    </row>
    <row r="41" spans="1:7" s="11" customFormat="1" ht="13.5">
      <c r="A41" s="11" t="s">
        <v>314</v>
      </c>
      <c r="C41" s="12">
        <v>1</v>
      </c>
      <c r="D41" s="13" t="s">
        <v>55</v>
      </c>
      <c r="F41" s="14">
        <v>660</v>
      </c>
      <c r="G41" s="13">
        <v>350</v>
      </c>
    </row>
    <row r="42" spans="1:6" s="11" customFormat="1" ht="14.25">
      <c r="A42" s="11" t="s">
        <v>314</v>
      </c>
      <c r="C42" s="12">
        <v>1</v>
      </c>
      <c r="D42" s="25" t="s">
        <v>301</v>
      </c>
      <c r="E42" s="25" t="s">
        <v>298</v>
      </c>
      <c r="F42" s="24" t="s">
        <v>302</v>
      </c>
    </row>
    <row r="43" spans="1:6" s="11" customFormat="1" ht="14.25">
      <c r="A43" s="11" t="s">
        <v>314</v>
      </c>
      <c r="C43" s="12">
        <v>1</v>
      </c>
      <c r="D43" s="25" t="s">
        <v>299</v>
      </c>
      <c r="E43" s="23" t="s">
        <v>64</v>
      </c>
      <c r="F43" s="24" t="s">
        <v>300</v>
      </c>
    </row>
    <row r="44" spans="1:6" s="11" customFormat="1" ht="13.5">
      <c r="A44" s="11" t="s">
        <v>314</v>
      </c>
      <c r="C44" s="12">
        <v>1</v>
      </c>
      <c r="D44" s="13" t="s">
        <v>339</v>
      </c>
      <c r="E44" s="11" t="s">
        <v>61</v>
      </c>
      <c r="F44" s="12">
        <v>700</v>
      </c>
    </row>
    <row r="45" spans="1:6" s="11" customFormat="1" ht="13.5">
      <c r="A45" s="11" t="s">
        <v>314</v>
      </c>
      <c r="C45" s="12">
        <v>1</v>
      </c>
      <c r="D45" s="13" t="s">
        <v>60</v>
      </c>
      <c r="E45" s="11" t="s">
        <v>11</v>
      </c>
      <c r="F45" s="12">
        <v>5000</v>
      </c>
    </row>
    <row r="46" spans="1:11" s="11" customFormat="1" ht="13.5">
      <c r="A46" s="11" t="s">
        <v>314</v>
      </c>
      <c r="C46" s="12">
        <v>1</v>
      </c>
      <c r="D46" s="13" t="s">
        <v>66</v>
      </c>
      <c r="E46" s="11" t="s">
        <v>67</v>
      </c>
      <c r="F46" s="12"/>
      <c r="K46" s="11" t="s">
        <v>68</v>
      </c>
    </row>
    <row r="47" spans="1:11" s="11" customFormat="1" ht="14.25">
      <c r="A47" s="11" t="s">
        <v>314</v>
      </c>
      <c r="C47" s="12">
        <v>1</v>
      </c>
      <c r="D47" s="25" t="s">
        <v>303</v>
      </c>
      <c r="E47" s="11" t="s">
        <v>64</v>
      </c>
      <c r="F47" s="12"/>
      <c r="K47" s="11" t="s">
        <v>65</v>
      </c>
    </row>
    <row r="48" spans="1:6" s="11" customFormat="1" ht="13.5">
      <c r="A48" s="11" t="s">
        <v>314</v>
      </c>
      <c r="C48" s="12">
        <v>1</v>
      </c>
      <c r="D48" s="13" t="s">
        <v>58</v>
      </c>
      <c r="E48" s="11" t="s">
        <v>59</v>
      </c>
      <c r="F48" s="12">
        <v>1800</v>
      </c>
    </row>
    <row r="49" spans="1:6" s="11" customFormat="1" ht="13.5">
      <c r="A49" s="11" t="s">
        <v>314</v>
      </c>
      <c r="C49" s="12">
        <v>1</v>
      </c>
      <c r="D49" s="13" t="s">
        <v>58</v>
      </c>
      <c r="E49" s="11" t="s">
        <v>59</v>
      </c>
      <c r="F49" s="12">
        <v>600</v>
      </c>
    </row>
    <row r="50" spans="1:6" s="11" customFormat="1" ht="13.5">
      <c r="A50" s="11" t="s">
        <v>314</v>
      </c>
      <c r="C50" s="12">
        <v>1</v>
      </c>
      <c r="D50" s="13" t="s">
        <v>58</v>
      </c>
      <c r="E50" s="11" t="s">
        <v>59</v>
      </c>
      <c r="F50" s="12">
        <v>1000</v>
      </c>
    </row>
    <row r="51" spans="1:6" s="11" customFormat="1" ht="13.5">
      <c r="A51" s="11" t="s">
        <v>314</v>
      </c>
      <c r="C51" s="12">
        <v>1</v>
      </c>
      <c r="D51" s="13" t="s">
        <v>62</v>
      </c>
      <c r="E51" s="11" t="s">
        <v>11</v>
      </c>
      <c r="F51" s="12">
        <v>400</v>
      </c>
    </row>
    <row r="52" spans="1:6" s="11" customFormat="1" ht="13.5">
      <c r="A52" s="11" t="s">
        <v>314</v>
      </c>
      <c r="C52" s="12">
        <v>1</v>
      </c>
      <c r="D52" s="13" t="s">
        <v>63</v>
      </c>
      <c r="E52" s="11" t="s">
        <v>64</v>
      </c>
      <c r="F52" s="12">
        <v>400</v>
      </c>
    </row>
    <row r="53" spans="1:7" s="11" customFormat="1" ht="13.5">
      <c r="A53" s="11" t="s">
        <v>314</v>
      </c>
      <c r="C53" s="12">
        <v>2</v>
      </c>
      <c r="D53" s="13" t="s">
        <v>340</v>
      </c>
      <c r="F53" s="14">
        <v>800</v>
      </c>
      <c r="G53" s="11">
        <v>320</v>
      </c>
    </row>
    <row r="54" spans="3:11" s="11" customFormat="1" ht="13.5">
      <c r="C54" s="12"/>
      <c r="D54" s="13"/>
      <c r="F54" s="12"/>
      <c r="K54" s="13"/>
    </row>
    <row r="55" spans="1:10" s="11" customFormat="1" ht="13.5">
      <c r="A55" s="11" t="s">
        <v>311</v>
      </c>
      <c r="C55" s="14">
        <v>1</v>
      </c>
      <c r="D55" s="13" t="s">
        <v>54</v>
      </c>
      <c r="F55" s="12">
        <v>762</v>
      </c>
      <c r="J55" s="13"/>
    </row>
    <row r="56" spans="1:6" s="11" customFormat="1" ht="13.5">
      <c r="A56" s="11" t="s">
        <v>311</v>
      </c>
      <c r="C56" s="12">
        <v>1</v>
      </c>
      <c r="D56" s="13" t="s">
        <v>69</v>
      </c>
      <c r="F56" s="12"/>
    </row>
    <row r="57" spans="1:7" s="11" customFormat="1" ht="13.5">
      <c r="A57" s="11" t="s">
        <v>311</v>
      </c>
      <c r="C57" s="12"/>
      <c r="D57" s="13" t="s">
        <v>112</v>
      </c>
      <c r="E57" s="11" t="s">
        <v>113</v>
      </c>
      <c r="F57" s="12">
        <v>800</v>
      </c>
      <c r="G57" s="11">
        <v>24</v>
      </c>
    </row>
    <row r="58" spans="1:7" s="11" customFormat="1" ht="13.5">
      <c r="A58" s="11" t="s">
        <v>311</v>
      </c>
      <c r="C58" s="12">
        <v>1</v>
      </c>
      <c r="D58" s="13" t="s">
        <v>84</v>
      </c>
      <c r="E58" s="11" t="s">
        <v>113</v>
      </c>
      <c r="F58" s="12">
        <v>600</v>
      </c>
      <c r="G58" s="11">
        <v>22</v>
      </c>
    </row>
    <row r="59" spans="1:10" s="11" customFormat="1" ht="13.5">
      <c r="A59" s="11" t="s">
        <v>311</v>
      </c>
      <c r="C59" s="14">
        <v>2</v>
      </c>
      <c r="D59" s="13" t="s">
        <v>51</v>
      </c>
      <c r="E59" s="11" t="s">
        <v>52</v>
      </c>
      <c r="F59" s="12">
        <v>800</v>
      </c>
      <c r="G59" s="11">
        <v>140</v>
      </c>
      <c r="J59" s="13"/>
    </row>
    <row r="60" spans="1:10" s="11" customFormat="1" ht="13.5">
      <c r="A60" s="11" t="s">
        <v>311</v>
      </c>
      <c r="C60" s="14">
        <v>5</v>
      </c>
      <c r="D60" s="13" t="s">
        <v>51</v>
      </c>
      <c r="E60" s="11" t="s">
        <v>53</v>
      </c>
      <c r="F60" s="12">
        <v>800</v>
      </c>
      <c r="G60" s="11">
        <v>120</v>
      </c>
      <c r="J60" s="13"/>
    </row>
    <row r="61" spans="1:7" s="11" customFormat="1" ht="13.5">
      <c r="A61" s="11" t="s">
        <v>311</v>
      </c>
      <c r="C61" s="12">
        <v>6</v>
      </c>
      <c r="D61" s="13" t="s">
        <v>51</v>
      </c>
      <c r="E61" s="11" t="s">
        <v>53</v>
      </c>
      <c r="F61" s="12">
        <v>400</v>
      </c>
      <c r="G61" s="11">
        <v>120</v>
      </c>
    </row>
    <row r="62" spans="1:20" s="13" customFormat="1" ht="13.5">
      <c r="A62" s="11" t="s">
        <v>311</v>
      </c>
      <c r="B62" s="11"/>
      <c r="C62" s="12">
        <v>1</v>
      </c>
      <c r="D62" s="13" t="s">
        <v>72</v>
      </c>
      <c r="E62" s="11"/>
      <c r="F62" s="12"/>
      <c r="G62" s="11"/>
      <c r="H62" s="11"/>
      <c r="I62" s="11"/>
      <c r="J62" s="11"/>
      <c r="K62" s="11" t="s">
        <v>81</v>
      </c>
      <c r="L62" s="11"/>
      <c r="M62" s="11"/>
      <c r="N62" s="11"/>
      <c r="O62" s="11"/>
      <c r="P62" s="11"/>
      <c r="Q62" s="11"/>
      <c r="R62" s="11"/>
      <c r="S62" s="11"/>
      <c r="T62" s="11"/>
    </row>
    <row r="63" spans="1:20" s="13" customFormat="1" ht="13.5">
      <c r="A63" s="11"/>
      <c r="B63" s="11"/>
      <c r="C63" s="12"/>
      <c r="E63" s="11"/>
      <c r="F63" s="12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5:20" s="13" customFormat="1" ht="13.5">
      <c r="E64" s="11"/>
      <c r="F64" s="12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73" spans="1:4" ht="14.25">
      <c r="A73" s="11" t="s">
        <v>312</v>
      </c>
      <c r="B73" s="11"/>
      <c r="C73" s="12">
        <v>1</v>
      </c>
      <c r="D73" s="13" t="s">
        <v>83</v>
      </c>
    </row>
  </sheetData>
  <sheetProtection/>
  <mergeCells count="1">
    <mergeCell ref="A2:K2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7"/>
  <sheetViews>
    <sheetView zoomScalePageLayoutView="0" workbookViewId="0" topLeftCell="A1">
      <selection activeCell="D12" sqref="D12"/>
    </sheetView>
  </sheetViews>
  <sheetFormatPr defaultColWidth="11.421875" defaultRowHeight="15"/>
  <cols>
    <col min="1" max="1" width="19.7109375" style="0" customWidth="1"/>
    <col min="4" max="4" width="40.00390625" style="0" customWidth="1"/>
  </cols>
  <sheetData>
    <row r="1" spans="1:7" s="23" customFormat="1" ht="23.25">
      <c r="A1" s="4" t="s">
        <v>529</v>
      </c>
      <c r="B1" s="5"/>
      <c r="C1" s="6"/>
      <c r="E1" s="23" t="s">
        <v>297</v>
      </c>
      <c r="G1" s="24"/>
    </row>
    <row r="2" spans="1:11" s="1" customFormat="1" ht="25.5">
      <c r="A2" s="341" t="s">
        <v>304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s="11" customFormat="1" ht="72.75">
      <c r="A3" s="7" t="s">
        <v>268</v>
      </c>
      <c r="B3" s="8" t="s">
        <v>293</v>
      </c>
      <c r="C3" s="9" t="s">
        <v>139</v>
      </c>
      <c r="D3" s="7" t="s">
        <v>0</v>
      </c>
      <c r="E3" s="7" t="s">
        <v>1</v>
      </c>
      <c r="F3" s="9" t="s">
        <v>147</v>
      </c>
      <c r="G3" s="9" t="s">
        <v>141</v>
      </c>
      <c r="H3" s="9" t="s">
        <v>286</v>
      </c>
      <c r="I3" s="9" t="s">
        <v>292</v>
      </c>
      <c r="J3" s="10" t="s">
        <v>138</v>
      </c>
      <c r="K3" s="10" t="s">
        <v>291</v>
      </c>
    </row>
    <row r="5" spans="1:11" s="11" customFormat="1" ht="12" customHeight="1">
      <c r="A5" s="28" t="s">
        <v>290</v>
      </c>
      <c r="B5" s="28"/>
      <c r="C5" s="27">
        <v>300</v>
      </c>
      <c r="D5" s="28" t="s">
        <v>27</v>
      </c>
      <c r="E5" s="28" t="s">
        <v>11</v>
      </c>
      <c r="F5" s="28">
        <v>4</v>
      </c>
      <c r="G5" s="27">
        <v>50</v>
      </c>
      <c r="H5" s="28"/>
      <c r="I5" s="28"/>
      <c r="J5" s="28"/>
      <c r="K5" s="28"/>
    </row>
    <row r="6" spans="1:11" s="11" customFormat="1" ht="12" customHeight="1">
      <c r="A6" s="28" t="s">
        <v>290</v>
      </c>
      <c r="B6" s="28"/>
      <c r="C6" s="27">
        <v>4000</v>
      </c>
      <c r="D6" s="28" t="s">
        <v>28</v>
      </c>
      <c r="E6" s="28" t="s">
        <v>17</v>
      </c>
      <c r="F6" s="28">
        <v>4</v>
      </c>
      <c r="G6" s="27">
        <v>60</v>
      </c>
      <c r="H6" s="28"/>
      <c r="I6" s="28"/>
      <c r="J6" s="28"/>
      <c r="K6" s="28"/>
    </row>
    <row r="7" spans="1:11" s="11" customFormat="1" ht="12" customHeight="1">
      <c r="A7" s="28" t="s">
        <v>290</v>
      </c>
      <c r="B7" s="28"/>
      <c r="C7" s="27">
        <v>2000</v>
      </c>
      <c r="D7" s="28" t="s">
        <v>27</v>
      </c>
      <c r="E7" s="28" t="s">
        <v>11</v>
      </c>
      <c r="F7" s="28">
        <v>4</v>
      </c>
      <c r="G7" s="27">
        <v>60</v>
      </c>
      <c r="H7" s="28"/>
      <c r="I7" s="28"/>
      <c r="J7" s="28"/>
      <c r="K7" s="28"/>
    </row>
    <row r="8" spans="1:11" s="11" customFormat="1" ht="12" customHeight="1">
      <c r="A8" s="28" t="s">
        <v>290</v>
      </c>
      <c r="B8" s="28"/>
      <c r="C8" s="27">
        <v>2000</v>
      </c>
      <c r="D8" s="28" t="s">
        <v>27</v>
      </c>
      <c r="E8" s="28" t="s">
        <v>16</v>
      </c>
      <c r="F8" s="28">
        <v>4</v>
      </c>
      <c r="G8" s="27">
        <v>60</v>
      </c>
      <c r="H8" s="28"/>
      <c r="I8" s="28"/>
      <c r="J8" s="28"/>
      <c r="K8" s="28"/>
    </row>
    <row r="9" spans="1:11" s="11" customFormat="1" ht="12" customHeight="1">
      <c r="A9" s="32"/>
      <c r="B9" s="32"/>
      <c r="C9" s="33"/>
      <c r="D9" s="32"/>
      <c r="E9" s="32"/>
      <c r="F9" s="32"/>
      <c r="G9" s="33"/>
      <c r="H9" s="32"/>
      <c r="I9" s="32"/>
      <c r="J9" s="32"/>
      <c r="K9" s="32"/>
    </row>
    <row r="10" spans="1:11" s="11" customFormat="1" ht="12" customHeight="1">
      <c r="A10" s="28" t="s">
        <v>290</v>
      </c>
      <c r="B10" s="28"/>
      <c r="C10" s="27">
        <v>200</v>
      </c>
      <c r="D10" s="28" t="s">
        <v>28</v>
      </c>
      <c r="E10" s="28" t="s">
        <v>17</v>
      </c>
      <c r="F10" s="28">
        <v>6</v>
      </c>
      <c r="G10" s="27">
        <v>60</v>
      </c>
      <c r="H10" s="28"/>
      <c r="I10" s="28"/>
      <c r="J10" s="28"/>
      <c r="K10" s="28"/>
    </row>
    <row r="11" spans="3:10" s="11" customFormat="1" ht="12" customHeight="1">
      <c r="C11" s="14"/>
      <c r="D11" s="13"/>
      <c r="F11" s="13"/>
      <c r="G11" s="14"/>
      <c r="H11" s="13"/>
      <c r="I11" s="13"/>
      <c r="J11" s="13"/>
    </row>
    <row r="13" spans="1:10" s="11" customFormat="1" ht="12" customHeight="1">
      <c r="A13" s="11" t="s">
        <v>267</v>
      </c>
      <c r="C13" s="12">
        <v>50</v>
      </c>
      <c r="D13" s="11" t="s">
        <v>37</v>
      </c>
      <c r="F13" s="26">
        <v>115</v>
      </c>
      <c r="J13" s="13"/>
    </row>
    <row r="14" spans="1:10" s="11" customFormat="1" ht="12" customHeight="1">
      <c r="A14" s="11" t="s">
        <v>267</v>
      </c>
      <c r="C14" s="12">
        <v>600</v>
      </c>
      <c r="D14" s="11" t="s">
        <v>45</v>
      </c>
      <c r="F14" s="11">
        <v>62</v>
      </c>
      <c r="G14" s="12"/>
      <c r="J14" s="13"/>
    </row>
    <row r="15" spans="1:11" s="11" customFormat="1" ht="12" customHeight="1">
      <c r="A15" s="11" t="s">
        <v>267</v>
      </c>
      <c r="C15" s="12">
        <v>155</v>
      </c>
      <c r="D15" s="11" t="s">
        <v>44</v>
      </c>
      <c r="F15" s="11">
        <v>20</v>
      </c>
      <c r="G15" s="12">
        <v>1000</v>
      </c>
      <c r="H15" s="13"/>
      <c r="I15" s="13"/>
      <c r="J15" s="13"/>
      <c r="K15" s="13"/>
    </row>
    <row r="16" spans="1:7" s="11" customFormat="1" ht="12" customHeight="1">
      <c r="A16" s="11" t="s">
        <v>267</v>
      </c>
      <c r="C16" s="12">
        <v>800</v>
      </c>
      <c r="D16" s="11" t="s">
        <v>43</v>
      </c>
      <c r="G16" s="12"/>
    </row>
    <row r="17" spans="1:7" s="11" customFormat="1" ht="12" customHeight="1">
      <c r="A17" s="11" t="s">
        <v>267</v>
      </c>
      <c r="C17" s="14">
        <v>800</v>
      </c>
      <c r="D17" s="13" t="s">
        <v>42</v>
      </c>
      <c r="E17" s="13" t="s">
        <v>11</v>
      </c>
      <c r="F17" s="13"/>
      <c r="G17" s="14"/>
    </row>
    <row r="18" spans="1:7" s="11" customFormat="1" ht="12" customHeight="1">
      <c r="A18" s="11" t="s">
        <v>267</v>
      </c>
      <c r="C18" s="14">
        <v>200</v>
      </c>
      <c r="D18" s="13" t="s">
        <v>317</v>
      </c>
      <c r="E18" s="11" t="s">
        <v>17</v>
      </c>
      <c r="G18" s="12"/>
    </row>
    <row r="19" spans="1:7" s="11" customFormat="1" ht="12" customHeight="1">
      <c r="A19" s="11" t="s">
        <v>267</v>
      </c>
      <c r="C19" s="14">
        <v>200</v>
      </c>
      <c r="D19" s="13" t="s">
        <v>31</v>
      </c>
      <c r="E19" s="11" t="s">
        <v>17</v>
      </c>
      <c r="G19" s="12"/>
    </row>
    <row r="20" spans="1:7" s="11" customFormat="1" ht="12" customHeight="1">
      <c r="A20" s="11" t="s">
        <v>267</v>
      </c>
      <c r="C20" s="14">
        <v>10</v>
      </c>
      <c r="D20" s="13" t="s">
        <v>33</v>
      </c>
      <c r="E20" s="11" t="s">
        <v>17</v>
      </c>
      <c r="F20" s="11">
        <v>70</v>
      </c>
      <c r="G20" s="12">
        <v>70</v>
      </c>
    </row>
    <row r="21" spans="1:7" s="11" customFormat="1" ht="12" customHeight="1">
      <c r="A21" s="11" t="s">
        <v>267</v>
      </c>
      <c r="C21" s="14">
        <v>200</v>
      </c>
      <c r="D21" s="13" t="s">
        <v>32</v>
      </c>
      <c r="E21" s="11" t="s">
        <v>17</v>
      </c>
      <c r="G21" s="12"/>
    </row>
    <row r="22" spans="3:7" s="11" customFormat="1" ht="12" customHeight="1">
      <c r="C22" s="14"/>
      <c r="D22" s="13"/>
      <c r="G22" s="12"/>
    </row>
    <row r="24" spans="1:11" s="11" customFormat="1" ht="12" customHeight="1">
      <c r="A24" s="28" t="s">
        <v>289</v>
      </c>
      <c r="B24" s="28"/>
      <c r="C24" s="27">
        <v>50</v>
      </c>
      <c r="D24" s="28" t="s">
        <v>22</v>
      </c>
      <c r="E24" s="28" t="s">
        <v>12</v>
      </c>
      <c r="F24" s="28">
        <v>8</v>
      </c>
      <c r="G24" s="27">
        <v>100</v>
      </c>
      <c r="H24" s="28"/>
      <c r="I24" s="28"/>
      <c r="J24" s="28"/>
      <c r="K24" s="28"/>
    </row>
    <row r="25" spans="1:11" s="11" customFormat="1" ht="12" customHeight="1">
      <c r="A25" s="28" t="s">
        <v>289</v>
      </c>
      <c r="B25" s="28"/>
      <c r="C25" s="27">
        <v>25</v>
      </c>
      <c r="D25" s="28" t="s">
        <v>22</v>
      </c>
      <c r="E25" s="28"/>
      <c r="F25" s="28">
        <v>8</v>
      </c>
      <c r="G25" s="27">
        <v>140</v>
      </c>
      <c r="H25" s="28"/>
      <c r="I25" s="28"/>
      <c r="J25" s="28"/>
      <c r="K25" s="28"/>
    </row>
    <row r="26" spans="1:11" s="11" customFormat="1" ht="12" customHeight="1">
      <c r="A26" s="32"/>
      <c r="B26" s="32"/>
      <c r="C26" s="33"/>
      <c r="D26" s="32"/>
      <c r="E26" s="32"/>
      <c r="F26" s="32"/>
      <c r="G26" s="33"/>
      <c r="H26" s="32"/>
      <c r="I26" s="32"/>
      <c r="J26" s="32"/>
      <c r="K26" s="32"/>
    </row>
    <row r="27" spans="1:11" s="11" customFormat="1" ht="12" customHeight="1">
      <c r="A27" s="28" t="s">
        <v>289</v>
      </c>
      <c r="B27" s="28"/>
      <c r="C27" s="27">
        <v>25</v>
      </c>
      <c r="D27" s="28" t="s">
        <v>343</v>
      </c>
      <c r="E27" s="28" t="s">
        <v>12</v>
      </c>
      <c r="F27" s="28">
        <v>10</v>
      </c>
      <c r="G27" s="27">
        <v>70</v>
      </c>
      <c r="H27" s="28"/>
      <c r="I27" s="28"/>
      <c r="J27" s="28"/>
      <c r="K27" s="28"/>
    </row>
    <row r="28" spans="1:11" s="11" customFormat="1" ht="12" customHeight="1">
      <c r="A28" s="28" t="s">
        <v>289</v>
      </c>
      <c r="B28" s="28"/>
      <c r="C28" s="27">
        <v>100</v>
      </c>
      <c r="D28" s="28" t="s">
        <v>342</v>
      </c>
      <c r="E28" s="28"/>
      <c r="F28" s="28">
        <v>10</v>
      </c>
      <c r="G28" s="27">
        <v>72</v>
      </c>
      <c r="H28" s="28"/>
      <c r="I28" s="28"/>
      <c r="J28" s="28"/>
      <c r="K28" s="28"/>
    </row>
    <row r="29" spans="1:11" s="11" customFormat="1" ht="12" customHeight="1">
      <c r="A29" s="28" t="s">
        <v>289</v>
      </c>
      <c r="B29" s="28"/>
      <c r="C29" s="27">
        <v>100</v>
      </c>
      <c r="D29" s="28" t="s">
        <v>370</v>
      </c>
      <c r="E29" s="28"/>
      <c r="F29" s="28">
        <v>10</v>
      </c>
      <c r="G29" s="27">
        <v>75</v>
      </c>
      <c r="H29" s="28"/>
      <c r="I29" s="28"/>
      <c r="J29" s="28"/>
      <c r="K29" s="28"/>
    </row>
    <row r="30" spans="1:11" s="11" customFormat="1" ht="12" customHeight="1">
      <c r="A30" s="28" t="s">
        <v>289</v>
      </c>
      <c r="B30" s="28"/>
      <c r="C30" s="27">
        <v>50</v>
      </c>
      <c r="D30" s="28" t="s">
        <v>21</v>
      </c>
      <c r="E30" s="28"/>
      <c r="F30" s="28">
        <v>10</v>
      </c>
      <c r="G30" s="27">
        <v>100</v>
      </c>
      <c r="H30" s="28"/>
      <c r="I30" s="28"/>
      <c r="J30" s="28"/>
      <c r="K30" s="28"/>
    </row>
    <row r="31" spans="1:11" s="11" customFormat="1" ht="12" customHeight="1">
      <c r="A31" s="28" t="s">
        <v>289</v>
      </c>
      <c r="B31" s="28"/>
      <c r="C31" s="27">
        <v>50</v>
      </c>
      <c r="D31" s="28" t="s">
        <v>24</v>
      </c>
      <c r="E31" s="28" t="s">
        <v>11</v>
      </c>
      <c r="F31" s="28">
        <v>10</v>
      </c>
      <c r="G31" s="27">
        <v>100</v>
      </c>
      <c r="H31" s="28"/>
      <c r="I31" s="28"/>
      <c r="J31" s="28"/>
      <c r="K31" s="28"/>
    </row>
    <row r="32" spans="1:11" s="11" customFormat="1" ht="12" customHeight="1">
      <c r="A32" s="28" t="s">
        <v>289</v>
      </c>
      <c r="B32" s="28"/>
      <c r="C32" s="27">
        <v>100</v>
      </c>
      <c r="D32" s="28" t="s">
        <v>342</v>
      </c>
      <c r="E32" s="28"/>
      <c r="F32" s="28">
        <v>10</v>
      </c>
      <c r="G32" s="27">
        <v>130</v>
      </c>
      <c r="H32" s="28"/>
      <c r="I32" s="28"/>
      <c r="J32" s="28"/>
      <c r="K32" s="28"/>
    </row>
    <row r="33" spans="1:11" s="11" customFormat="1" ht="12" customHeight="1">
      <c r="A33" s="32"/>
      <c r="B33" s="32"/>
      <c r="C33" s="33"/>
      <c r="D33" s="32"/>
      <c r="E33" s="32"/>
      <c r="F33" s="32"/>
      <c r="G33" s="33"/>
      <c r="H33" s="32"/>
      <c r="I33" s="32"/>
      <c r="J33" s="32"/>
      <c r="K33" s="32"/>
    </row>
    <row r="34" spans="1:11" s="11" customFormat="1" ht="12" customHeight="1">
      <c r="A34" s="28" t="s">
        <v>289</v>
      </c>
      <c r="B34" s="28"/>
      <c r="C34" s="27">
        <v>125</v>
      </c>
      <c r="D34" s="28" t="s">
        <v>368</v>
      </c>
      <c r="E34" s="28"/>
      <c r="F34" s="28">
        <v>12</v>
      </c>
      <c r="G34" s="27">
        <v>50</v>
      </c>
      <c r="H34" s="28"/>
      <c r="I34" s="28"/>
      <c r="J34" s="28"/>
      <c r="K34" s="28"/>
    </row>
    <row r="35" spans="1:11" s="11" customFormat="1" ht="12" customHeight="1">
      <c r="A35" s="28" t="s">
        <v>289</v>
      </c>
      <c r="B35" s="28"/>
      <c r="C35" s="27">
        <v>100</v>
      </c>
      <c r="D35" s="28" t="s">
        <v>369</v>
      </c>
      <c r="E35" s="28"/>
      <c r="F35" s="28">
        <v>12</v>
      </c>
      <c r="G35" s="27">
        <v>50</v>
      </c>
      <c r="H35" s="28"/>
      <c r="I35" s="28"/>
      <c r="J35" s="28"/>
      <c r="K35" s="28"/>
    </row>
    <row r="36" spans="1:11" s="11" customFormat="1" ht="12" customHeight="1">
      <c r="A36" s="28" t="s">
        <v>289</v>
      </c>
      <c r="B36" s="28"/>
      <c r="C36" s="27">
        <v>150</v>
      </c>
      <c r="D36" s="28" t="s">
        <v>367</v>
      </c>
      <c r="E36" s="28"/>
      <c r="F36" s="28">
        <v>12</v>
      </c>
      <c r="G36" s="27">
        <v>75</v>
      </c>
      <c r="H36" s="28"/>
      <c r="I36" s="28"/>
      <c r="J36" s="28"/>
      <c r="K36" s="28"/>
    </row>
    <row r="37" spans="1:11" s="11" customFormat="1" ht="12" customHeight="1">
      <c r="A37" s="28" t="s">
        <v>289</v>
      </c>
      <c r="B37" s="28"/>
      <c r="C37" s="27">
        <v>25</v>
      </c>
      <c r="D37" s="28" t="s">
        <v>23</v>
      </c>
      <c r="E37" s="28" t="s">
        <v>11</v>
      </c>
      <c r="F37" s="28">
        <v>12</v>
      </c>
      <c r="G37" s="27">
        <v>80</v>
      </c>
      <c r="H37" s="28"/>
      <c r="I37" s="28"/>
      <c r="J37" s="28"/>
      <c r="K37" s="28"/>
    </row>
    <row r="38" spans="1:11" s="11" customFormat="1" ht="12" customHeight="1">
      <c r="A38" s="28" t="s">
        <v>289</v>
      </c>
      <c r="B38" s="28"/>
      <c r="C38" s="27">
        <v>25</v>
      </c>
      <c r="D38" s="28" t="s">
        <v>371</v>
      </c>
      <c r="E38" s="28"/>
      <c r="F38" s="28">
        <v>12</v>
      </c>
      <c r="G38" s="27">
        <v>95</v>
      </c>
      <c r="H38" s="28"/>
      <c r="I38" s="28"/>
      <c r="J38" s="28"/>
      <c r="K38" s="28"/>
    </row>
    <row r="39" spans="1:11" s="11" customFormat="1" ht="12" customHeight="1">
      <c r="A39" s="28" t="s">
        <v>289</v>
      </c>
      <c r="B39" s="28"/>
      <c r="C39" s="27">
        <v>50</v>
      </c>
      <c r="D39" s="28" t="s">
        <v>404</v>
      </c>
      <c r="E39" s="28"/>
      <c r="F39" s="28">
        <v>12</v>
      </c>
      <c r="G39" s="27">
        <v>150</v>
      </c>
      <c r="H39" s="28"/>
      <c r="I39" s="28"/>
      <c r="J39" s="28"/>
      <c r="K39" s="28"/>
    </row>
    <row r="40" spans="1:11" s="11" customFormat="1" ht="12" customHeight="1">
      <c r="A40" s="28" t="s">
        <v>289</v>
      </c>
      <c r="B40" s="28"/>
      <c r="C40" s="27">
        <v>25</v>
      </c>
      <c r="D40" s="28" t="s">
        <v>373</v>
      </c>
      <c r="E40" s="28"/>
      <c r="F40" s="28">
        <v>12</v>
      </c>
      <c r="G40" s="27">
        <v>200</v>
      </c>
      <c r="H40" s="28"/>
      <c r="I40" s="28"/>
      <c r="J40" s="28"/>
      <c r="K40" s="28"/>
    </row>
    <row r="41" spans="1:11" s="11" customFormat="1" ht="12" customHeight="1">
      <c r="A41" s="28" t="s">
        <v>289</v>
      </c>
      <c r="B41" s="28"/>
      <c r="C41" s="27">
        <v>25</v>
      </c>
      <c r="D41" s="28" t="s">
        <v>405</v>
      </c>
      <c r="E41" s="28"/>
      <c r="F41" s="28">
        <v>12</v>
      </c>
      <c r="G41" s="27">
        <v>355</v>
      </c>
      <c r="H41" s="28"/>
      <c r="I41" s="28"/>
      <c r="J41" s="28"/>
      <c r="K41" s="28"/>
    </row>
    <row r="42" spans="1:11" s="11" customFormat="1" ht="12" customHeight="1">
      <c r="A42" s="32"/>
      <c r="B42" s="32"/>
      <c r="C42" s="33"/>
      <c r="D42" s="32"/>
      <c r="E42" s="32"/>
      <c r="F42" s="32"/>
      <c r="G42" s="33"/>
      <c r="H42" s="32"/>
      <c r="I42" s="32"/>
      <c r="J42" s="32"/>
      <c r="K42" s="32"/>
    </row>
    <row r="43" spans="1:11" s="11" customFormat="1" ht="12" customHeight="1">
      <c r="A43" s="28" t="s">
        <v>289</v>
      </c>
      <c r="B43" s="28"/>
      <c r="C43" s="27">
        <v>10</v>
      </c>
      <c r="D43" s="28" t="s">
        <v>25</v>
      </c>
      <c r="E43" s="28" t="s">
        <v>12</v>
      </c>
      <c r="F43" s="28">
        <v>16</v>
      </c>
      <c r="G43" s="27">
        <v>100</v>
      </c>
      <c r="H43" s="28"/>
      <c r="I43" s="28"/>
      <c r="J43" s="28"/>
      <c r="K43" s="28"/>
    </row>
    <row r="44" spans="1:11" s="11" customFormat="1" ht="12" customHeight="1">
      <c r="A44" s="28" t="s">
        <v>289</v>
      </c>
      <c r="B44" s="28"/>
      <c r="C44" s="27">
        <v>30</v>
      </c>
      <c r="D44" s="28" t="s">
        <v>372</v>
      </c>
      <c r="E44" s="28"/>
      <c r="F44" s="28">
        <v>16</v>
      </c>
      <c r="G44" s="27">
        <v>220</v>
      </c>
      <c r="H44" s="28"/>
      <c r="I44" s="28"/>
      <c r="J44" s="28"/>
      <c r="K44" s="28"/>
    </row>
    <row r="45" s="11" customFormat="1" ht="12" customHeight="1"/>
    <row r="46" spans="3:10" s="11" customFormat="1" ht="12" customHeight="1">
      <c r="C46" s="14"/>
      <c r="D46" s="13"/>
      <c r="F46" s="13"/>
      <c r="G46" s="14"/>
      <c r="H46" s="13"/>
      <c r="I46" s="13"/>
      <c r="J46" s="13"/>
    </row>
    <row r="47" spans="1:10" s="11" customFormat="1" ht="12" customHeight="1">
      <c r="A47" s="11" t="s">
        <v>374</v>
      </c>
      <c r="C47" s="14">
        <v>100</v>
      </c>
      <c r="D47" s="13" t="s">
        <v>377</v>
      </c>
      <c r="F47" s="13">
        <v>6</v>
      </c>
      <c r="G47" s="14">
        <v>50</v>
      </c>
      <c r="H47" s="13"/>
      <c r="I47" s="13"/>
      <c r="J47" s="13"/>
    </row>
    <row r="48" spans="1:10" s="11" customFormat="1" ht="12" customHeight="1">
      <c r="A48" s="11" t="s">
        <v>374</v>
      </c>
      <c r="C48" s="14">
        <v>100</v>
      </c>
      <c r="D48" s="13" t="s">
        <v>376</v>
      </c>
      <c r="F48" s="13">
        <v>7.5</v>
      </c>
      <c r="G48" s="14">
        <v>60</v>
      </c>
      <c r="H48" s="13"/>
      <c r="I48" s="13"/>
      <c r="J48" s="13"/>
    </row>
    <row r="49" spans="1:10" s="11" customFormat="1" ht="12" customHeight="1">
      <c r="A49" s="11" t="s">
        <v>374</v>
      </c>
      <c r="C49" s="14">
        <v>38</v>
      </c>
      <c r="D49" s="13" t="s">
        <v>378</v>
      </c>
      <c r="F49" s="13">
        <v>7.5</v>
      </c>
      <c r="G49" s="14">
        <v>60</v>
      </c>
      <c r="H49" s="13"/>
      <c r="I49" s="13"/>
      <c r="J49" s="13"/>
    </row>
    <row r="50" spans="1:10" s="11" customFormat="1" ht="12" customHeight="1">
      <c r="A50" s="11" t="s">
        <v>374</v>
      </c>
      <c r="C50" s="14">
        <v>100</v>
      </c>
      <c r="D50" s="13" t="s">
        <v>375</v>
      </c>
      <c r="F50" s="13">
        <v>7.5</v>
      </c>
      <c r="G50" s="14">
        <v>80</v>
      </c>
      <c r="H50" s="13"/>
      <c r="I50" s="13"/>
      <c r="J50" s="13"/>
    </row>
    <row r="51" spans="1:10" s="11" customFormat="1" ht="12" customHeight="1">
      <c r="A51" s="11" t="s">
        <v>374</v>
      </c>
      <c r="C51" s="14">
        <v>25</v>
      </c>
      <c r="D51" s="13" t="s">
        <v>132</v>
      </c>
      <c r="E51" s="13" t="s">
        <v>18</v>
      </c>
      <c r="F51" s="13">
        <v>12</v>
      </c>
      <c r="G51" s="14" t="s">
        <v>142</v>
      </c>
      <c r="H51" s="13"/>
      <c r="I51" s="13"/>
      <c r="J51" s="13"/>
    </row>
    <row r="52" spans="3:10" s="11" customFormat="1" ht="12" customHeight="1">
      <c r="C52" s="14"/>
      <c r="D52" s="13"/>
      <c r="E52" s="13"/>
      <c r="F52" s="13"/>
      <c r="G52" s="14"/>
      <c r="H52" s="13"/>
      <c r="I52" s="13"/>
      <c r="J52" s="13"/>
    </row>
    <row r="54" spans="1:11" s="11" customFormat="1" ht="12" customHeight="1">
      <c r="A54" s="28" t="s">
        <v>29</v>
      </c>
      <c r="B54" s="28"/>
      <c r="C54" s="27">
        <v>75</v>
      </c>
      <c r="D54" s="28" t="s">
        <v>29</v>
      </c>
      <c r="E54" s="28" t="s">
        <v>17</v>
      </c>
      <c r="F54" s="28">
        <v>40</v>
      </c>
      <c r="G54" s="27">
        <v>80</v>
      </c>
      <c r="H54" s="28">
        <v>3</v>
      </c>
      <c r="I54" s="28"/>
      <c r="J54" s="28"/>
      <c r="K54" s="28"/>
    </row>
    <row r="55" spans="1:11" s="11" customFormat="1" ht="12" customHeight="1">
      <c r="A55" s="28" t="s">
        <v>29</v>
      </c>
      <c r="B55" s="28"/>
      <c r="C55" s="27">
        <v>10</v>
      </c>
      <c r="D55" s="28" t="s">
        <v>29</v>
      </c>
      <c r="E55" s="28" t="s">
        <v>17</v>
      </c>
      <c r="F55" s="28">
        <v>100</v>
      </c>
      <c r="G55" s="27">
        <v>200</v>
      </c>
      <c r="H55" s="28">
        <v>2</v>
      </c>
      <c r="I55" s="28"/>
      <c r="J55" s="28"/>
      <c r="K55" s="28"/>
    </row>
    <row r="56" spans="1:11" s="11" customFormat="1" ht="12" customHeight="1">
      <c r="A56" s="28" t="s">
        <v>29</v>
      </c>
      <c r="B56" s="28"/>
      <c r="C56" s="27">
        <v>30</v>
      </c>
      <c r="D56" s="28" t="s">
        <v>29</v>
      </c>
      <c r="E56" s="28" t="s">
        <v>17</v>
      </c>
      <c r="F56" s="28">
        <v>60</v>
      </c>
      <c r="G56" s="27">
        <v>240</v>
      </c>
      <c r="H56" s="28">
        <v>3</v>
      </c>
      <c r="I56" s="28"/>
      <c r="J56" s="28"/>
      <c r="K56" s="28"/>
    </row>
    <row r="57" spans="1:11" s="11" customFormat="1" ht="12" customHeight="1">
      <c r="A57" s="28" t="s">
        <v>29</v>
      </c>
      <c r="B57" s="28"/>
      <c r="C57" s="27">
        <v>80</v>
      </c>
      <c r="D57" s="28" t="s">
        <v>29</v>
      </c>
      <c r="E57" s="28" t="s">
        <v>17</v>
      </c>
      <c r="F57" s="28">
        <v>120</v>
      </c>
      <c r="G57" s="27">
        <v>300</v>
      </c>
      <c r="H57" s="28">
        <v>2</v>
      </c>
      <c r="I57" s="28"/>
      <c r="J57" s="28"/>
      <c r="K57" s="28"/>
    </row>
    <row r="58" spans="1:11" s="11" customFormat="1" ht="12" customHeight="1">
      <c r="A58" s="28" t="s">
        <v>29</v>
      </c>
      <c r="B58" s="28"/>
      <c r="C58" s="27">
        <v>130</v>
      </c>
      <c r="D58" s="28" t="s">
        <v>30</v>
      </c>
      <c r="E58" s="28" t="s">
        <v>17</v>
      </c>
      <c r="F58" s="28">
        <v>100</v>
      </c>
      <c r="G58" s="27">
        <v>100</v>
      </c>
      <c r="H58" s="28">
        <v>90</v>
      </c>
      <c r="I58" s="28"/>
      <c r="J58" s="28"/>
      <c r="K58" s="28"/>
    </row>
    <row r="59" spans="1:11" s="11" customFormat="1" ht="12" customHeight="1">
      <c r="A59" s="28" t="s">
        <v>29</v>
      </c>
      <c r="B59" s="28"/>
      <c r="C59" s="27">
        <v>50</v>
      </c>
      <c r="D59" s="28" t="s">
        <v>30</v>
      </c>
      <c r="E59" s="28" t="s">
        <v>17</v>
      </c>
      <c r="F59" s="28">
        <v>70</v>
      </c>
      <c r="G59" s="27">
        <v>70</v>
      </c>
      <c r="H59" s="28">
        <v>55</v>
      </c>
      <c r="I59" s="28"/>
      <c r="J59" s="28"/>
      <c r="K59" s="28"/>
    </row>
    <row r="60" spans="1:11" s="11" customFormat="1" ht="12" customHeight="1">
      <c r="A60" s="28" t="s">
        <v>29</v>
      </c>
      <c r="B60" s="28"/>
      <c r="C60" s="27" t="s">
        <v>40</v>
      </c>
      <c r="D60" s="28" t="s">
        <v>39</v>
      </c>
      <c r="E60" s="28"/>
      <c r="F60" s="27" t="s">
        <v>319</v>
      </c>
      <c r="G60" s="28"/>
      <c r="H60" s="28"/>
      <c r="I60" s="28"/>
      <c r="J60" s="28"/>
      <c r="K60" s="28"/>
    </row>
    <row r="61" spans="1:11" s="11" customFormat="1" ht="12" customHeight="1">
      <c r="A61" s="28" t="s">
        <v>29</v>
      </c>
      <c r="B61" s="28"/>
      <c r="C61" s="27" t="s">
        <v>40</v>
      </c>
      <c r="D61" s="28" t="s">
        <v>39</v>
      </c>
      <c r="E61" s="28"/>
      <c r="F61" s="27" t="s">
        <v>320</v>
      </c>
      <c r="G61" s="28"/>
      <c r="H61" s="28"/>
      <c r="I61" s="28"/>
      <c r="J61" s="28"/>
      <c r="K61" s="28"/>
    </row>
    <row r="62" spans="3:6" s="11" customFormat="1" ht="12" customHeight="1">
      <c r="C62" s="12"/>
      <c r="F62" s="14"/>
    </row>
    <row r="63" spans="3:7" s="11" customFormat="1" ht="12" customHeight="1">
      <c r="C63" s="12"/>
      <c r="G63" s="14"/>
    </row>
    <row r="64" spans="1:7" s="11" customFormat="1" ht="12" customHeight="1">
      <c r="A64" s="11" t="s">
        <v>34</v>
      </c>
      <c r="C64" s="12" t="s">
        <v>35</v>
      </c>
      <c r="D64" s="13" t="s">
        <v>34</v>
      </c>
      <c r="G64" s="14">
        <v>65</v>
      </c>
    </row>
    <row r="65" spans="1:7" s="11" customFormat="1" ht="12" customHeight="1">
      <c r="A65" s="11" t="s">
        <v>34</v>
      </c>
      <c r="C65" s="12" t="s">
        <v>35</v>
      </c>
      <c r="D65" s="11" t="s">
        <v>34</v>
      </c>
      <c r="G65" s="14">
        <v>80</v>
      </c>
    </row>
    <row r="66" spans="1:7" s="11" customFormat="1" ht="12" customHeight="1">
      <c r="A66" s="11" t="s">
        <v>34</v>
      </c>
      <c r="C66" s="12" t="s">
        <v>38</v>
      </c>
      <c r="D66" s="13" t="s">
        <v>34</v>
      </c>
      <c r="G66" s="14">
        <v>90</v>
      </c>
    </row>
    <row r="67" spans="1:7" s="11" customFormat="1" ht="12" customHeight="1">
      <c r="A67" s="11" t="s">
        <v>34</v>
      </c>
      <c r="C67" s="12" t="s">
        <v>35</v>
      </c>
      <c r="D67" s="13" t="s">
        <v>34</v>
      </c>
      <c r="G67" s="14">
        <v>100</v>
      </c>
    </row>
    <row r="68" spans="1:7" s="11" customFormat="1" ht="12" customHeight="1">
      <c r="A68" s="11" t="s">
        <v>34</v>
      </c>
      <c r="C68" s="12" t="s">
        <v>35</v>
      </c>
      <c r="D68" s="13" t="s">
        <v>34</v>
      </c>
      <c r="G68" s="12">
        <v>120</v>
      </c>
    </row>
    <row r="69" spans="1:7" s="11" customFormat="1" ht="12" customHeight="1">
      <c r="A69" s="11" t="s">
        <v>34</v>
      </c>
      <c r="C69" s="12" t="s">
        <v>35</v>
      </c>
      <c r="D69" s="11" t="s">
        <v>34</v>
      </c>
      <c r="G69" s="14">
        <v>130</v>
      </c>
    </row>
    <row r="70" spans="1:7" s="11" customFormat="1" ht="12" customHeight="1">
      <c r="A70" s="11" t="s">
        <v>34</v>
      </c>
      <c r="C70" s="12" t="s">
        <v>35</v>
      </c>
      <c r="D70" s="13" t="s">
        <v>34</v>
      </c>
      <c r="G70" s="14">
        <v>160</v>
      </c>
    </row>
    <row r="71" spans="1:7" s="11" customFormat="1" ht="12" customHeight="1">
      <c r="A71" s="11" t="s">
        <v>34</v>
      </c>
      <c r="C71" s="12" t="s">
        <v>38</v>
      </c>
      <c r="D71" s="11" t="s">
        <v>34</v>
      </c>
      <c r="G71" s="14">
        <v>180</v>
      </c>
    </row>
    <row r="72" spans="1:7" s="11" customFormat="1" ht="12" customHeight="1">
      <c r="A72" s="11" t="s">
        <v>34</v>
      </c>
      <c r="C72" s="12" t="s">
        <v>35</v>
      </c>
      <c r="D72" s="13" t="s">
        <v>34</v>
      </c>
      <c r="G72" s="14">
        <v>210</v>
      </c>
    </row>
    <row r="73" spans="1:7" s="11" customFormat="1" ht="12" customHeight="1">
      <c r="A73" s="11" t="s">
        <v>34</v>
      </c>
      <c r="C73" s="12">
        <v>250</v>
      </c>
      <c r="D73" s="11" t="s">
        <v>36</v>
      </c>
      <c r="E73" s="11" t="s">
        <v>19</v>
      </c>
      <c r="F73" s="11">
        <v>4</v>
      </c>
      <c r="G73" s="14">
        <v>40</v>
      </c>
    </row>
    <row r="74" spans="1:7" s="11" customFormat="1" ht="12" customHeight="1">
      <c r="A74" s="11" t="s">
        <v>34</v>
      </c>
      <c r="C74" s="12">
        <v>250</v>
      </c>
      <c r="D74" s="11" t="s">
        <v>36</v>
      </c>
      <c r="E74" s="11" t="s">
        <v>19</v>
      </c>
      <c r="F74" s="11">
        <v>4</v>
      </c>
      <c r="G74" s="14">
        <v>50</v>
      </c>
    </row>
    <row r="75" spans="1:7" s="11" customFormat="1" ht="12" customHeight="1">
      <c r="A75" s="11" t="s">
        <v>34</v>
      </c>
      <c r="C75" s="12">
        <v>100</v>
      </c>
      <c r="D75" s="11" t="s">
        <v>36</v>
      </c>
      <c r="E75" s="11" t="s">
        <v>17</v>
      </c>
      <c r="F75" s="11">
        <v>4.5</v>
      </c>
      <c r="G75" s="14">
        <v>60</v>
      </c>
    </row>
    <row r="76" spans="3:7" s="11" customFormat="1" ht="12" customHeight="1">
      <c r="C76" s="12"/>
      <c r="G76" s="14"/>
    </row>
    <row r="77" spans="3:7" s="11" customFormat="1" ht="12" customHeight="1">
      <c r="C77" s="12"/>
      <c r="G77" s="14"/>
    </row>
    <row r="78" spans="1:11" s="11" customFormat="1" ht="12" customHeight="1">
      <c r="A78" s="28" t="s">
        <v>288</v>
      </c>
      <c r="B78" s="28"/>
      <c r="C78" s="27">
        <v>100</v>
      </c>
      <c r="D78" s="28" t="s">
        <v>379</v>
      </c>
      <c r="E78" s="28"/>
      <c r="F78" s="28">
        <v>7.5</v>
      </c>
      <c r="G78" s="27">
        <v>72</v>
      </c>
      <c r="H78" s="28"/>
      <c r="I78" s="28"/>
      <c r="J78" s="28"/>
      <c r="K78" s="28"/>
    </row>
    <row r="79" spans="1:11" s="11" customFormat="1" ht="12" customHeight="1">
      <c r="A79" s="28" t="s">
        <v>288</v>
      </c>
      <c r="B79" s="28"/>
      <c r="C79" s="27">
        <v>100</v>
      </c>
      <c r="D79" s="28" t="s">
        <v>379</v>
      </c>
      <c r="E79" s="28"/>
      <c r="F79" s="28">
        <v>7.5</v>
      </c>
      <c r="G79" s="27">
        <v>112</v>
      </c>
      <c r="H79" s="28"/>
      <c r="I79" s="28"/>
      <c r="J79" s="28"/>
      <c r="K79" s="28"/>
    </row>
    <row r="80" spans="1:11" s="11" customFormat="1" ht="12" customHeight="1">
      <c r="A80" s="28" t="s">
        <v>288</v>
      </c>
      <c r="B80" s="28"/>
      <c r="C80" s="27">
        <v>200</v>
      </c>
      <c r="D80" s="28" t="s">
        <v>379</v>
      </c>
      <c r="E80" s="28"/>
      <c r="F80" s="28">
        <v>7.5</v>
      </c>
      <c r="G80" s="27">
        <v>92</v>
      </c>
      <c r="H80" s="28"/>
      <c r="I80" s="28"/>
      <c r="J80" s="28"/>
      <c r="K80" s="28"/>
    </row>
    <row r="81" spans="1:11" s="11" customFormat="1" ht="12" customHeight="1">
      <c r="A81" s="28" t="s">
        <v>288</v>
      </c>
      <c r="B81" s="28"/>
      <c r="C81" s="27">
        <v>100</v>
      </c>
      <c r="D81" s="28" t="s">
        <v>379</v>
      </c>
      <c r="E81" s="28"/>
      <c r="F81" s="28">
        <v>7.5</v>
      </c>
      <c r="G81" s="27">
        <v>152</v>
      </c>
      <c r="H81" s="28"/>
      <c r="I81" s="28"/>
      <c r="J81" s="28"/>
      <c r="K81" s="28"/>
    </row>
    <row r="82" spans="1:11" s="11" customFormat="1" ht="12" customHeight="1">
      <c r="A82" s="28" t="s">
        <v>288</v>
      </c>
      <c r="B82" s="28"/>
      <c r="C82" s="27">
        <v>200</v>
      </c>
      <c r="D82" s="28" t="s">
        <v>381</v>
      </c>
      <c r="E82" s="28"/>
      <c r="F82" s="28">
        <v>7.5</v>
      </c>
      <c r="G82" s="27">
        <v>92</v>
      </c>
      <c r="H82" s="28"/>
      <c r="I82" s="28"/>
      <c r="J82" s="28"/>
      <c r="K82" s="28"/>
    </row>
    <row r="83" spans="1:11" s="11" customFormat="1" ht="12" customHeight="1">
      <c r="A83" s="28" t="s">
        <v>288</v>
      </c>
      <c r="B83" s="28"/>
      <c r="C83" s="27">
        <v>200</v>
      </c>
      <c r="D83" s="28" t="s">
        <v>380</v>
      </c>
      <c r="E83" s="28"/>
      <c r="F83" s="28">
        <v>7.5</v>
      </c>
      <c r="G83" s="27">
        <v>92</v>
      </c>
      <c r="H83" s="28"/>
      <c r="I83" s="28"/>
      <c r="J83" s="28"/>
      <c r="K83" s="28"/>
    </row>
    <row r="84" spans="1:11" s="11" customFormat="1" ht="12" customHeight="1">
      <c r="A84" s="28" t="s">
        <v>288</v>
      </c>
      <c r="B84" s="28"/>
      <c r="C84" s="27">
        <v>300</v>
      </c>
      <c r="D84" s="28" t="s">
        <v>381</v>
      </c>
      <c r="E84" s="28"/>
      <c r="F84" s="28">
        <v>7.5</v>
      </c>
      <c r="G84" s="27">
        <v>112</v>
      </c>
      <c r="H84" s="28"/>
      <c r="I84" s="28"/>
      <c r="J84" s="28"/>
      <c r="K84" s="28"/>
    </row>
    <row r="85" spans="1:11" s="11" customFormat="1" ht="12" customHeight="1">
      <c r="A85" s="28" t="s">
        <v>288</v>
      </c>
      <c r="B85" s="28"/>
      <c r="C85" s="27">
        <v>100</v>
      </c>
      <c r="D85" s="28" t="s">
        <v>380</v>
      </c>
      <c r="E85" s="28"/>
      <c r="F85" s="28">
        <v>7.5</v>
      </c>
      <c r="G85" s="27">
        <v>112</v>
      </c>
      <c r="H85" s="28"/>
      <c r="I85" s="28"/>
      <c r="J85" s="28"/>
      <c r="K85" s="28"/>
    </row>
    <row r="86" spans="1:11" s="11" customFormat="1" ht="12" customHeight="1">
      <c r="A86" s="28" t="s">
        <v>288</v>
      </c>
      <c r="B86" s="28"/>
      <c r="C86" s="27">
        <v>500</v>
      </c>
      <c r="D86" s="28" t="s">
        <v>381</v>
      </c>
      <c r="E86" s="28"/>
      <c r="F86" s="28">
        <v>7.5</v>
      </c>
      <c r="G86" s="27">
        <v>132</v>
      </c>
      <c r="H86" s="28"/>
      <c r="I86" s="28"/>
      <c r="J86" s="28"/>
      <c r="K86" s="28"/>
    </row>
    <row r="87" spans="1:11" s="11" customFormat="1" ht="12" customHeight="1">
      <c r="A87" s="28" t="s">
        <v>288</v>
      </c>
      <c r="B87" s="28"/>
      <c r="C87" s="27">
        <v>300</v>
      </c>
      <c r="D87" s="28" t="s">
        <v>381</v>
      </c>
      <c r="E87" s="28"/>
      <c r="F87" s="28">
        <v>7.5</v>
      </c>
      <c r="G87" s="27">
        <v>152</v>
      </c>
      <c r="H87" s="28"/>
      <c r="I87" s="28"/>
      <c r="J87" s="28"/>
      <c r="K87" s="28"/>
    </row>
    <row r="88" spans="1:11" s="11" customFormat="1" ht="12" customHeight="1">
      <c r="A88" s="28" t="s">
        <v>288</v>
      </c>
      <c r="B88" s="28"/>
      <c r="C88" s="27">
        <v>200</v>
      </c>
      <c r="D88" s="28" t="s">
        <v>381</v>
      </c>
      <c r="E88" s="28"/>
      <c r="F88" s="28">
        <v>7.5</v>
      </c>
      <c r="G88" s="27">
        <v>212</v>
      </c>
      <c r="H88" s="28"/>
      <c r="I88" s="28"/>
      <c r="J88" s="28"/>
      <c r="K88" s="28"/>
    </row>
    <row r="89" s="11" customFormat="1" ht="12" customHeight="1">
      <c r="C89" s="12"/>
    </row>
    <row r="90" spans="3:7" s="11" customFormat="1" ht="12" customHeight="1">
      <c r="C90" s="12"/>
      <c r="G90" s="12"/>
    </row>
    <row r="91" spans="1:10" s="11" customFormat="1" ht="12" customHeight="1">
      <c r="A91" s="11" t="s">
        <v>316</v>
      </c>
      <c r="C91" s="14">
        <v>1000</v>
      </c>
      <c r="D91" s="13" t="s">
        <v>26</v>
      </c>
      <c r="E91" s="11" t="s">
        <v>11</v>
      </c>
      <c r="F91" s="13">
        <v>4</v>
      </c>
      <c r="G91" s="14">
        <v>60</v>
      </c>
      <c r="H91" s="13"/>
      <c r="I91" s="13"/>
      <c r="J91" s="13"/>
    </row>
    <row r="92" spans="3:10" s="11" customFormat="1" ht="12" customHeight="1">
      <c r="C92" s="14"/>
      <c r="D92" s="13"/>
      <c r="F92" s="13"/>
      <c r="G92" s="14"/>
      <c r="H92" s="13"/>
      <c r="I92" s="13"/>
      <c r="J92" s="13"/>
    </row>
    <row r="93" spans="3:10" s="11" customFormat="1" ht="12" customHeight="1">
      <c r="C93" s="14"/>
      <c r="D93" s="13"/>
      <c r="F93" s="13"/>
      <c r="G93" s="14"/>
      <c r="H93" s="13"/>
      <c r="I93" s="13"/>
      <c r="J93" s="13"/>
    </row>
    <row r="94" spans="1:10" s="11" customFormat="1" ht="12" customHeight="1">
      <c r="A94" s="11" t="s">
        <v>288</v>
      </c>
      <c r="C94" s="14">
        <v>100</v>
      </c>
      <c r="D94" s="13" t="s">
        <v>133</v>
      </c>
      <c r="E94" s="13" t="s">
        <v>17</v>
      </c>
      <c r="F94" s="13">
        <v>8</v>
      </c>
      <c r="G94" s="14">
        <v>120</v>
      </c>
      <c r="H94" s="13"/>
      <c r="I94" s="13"/>
      <c r="J94" s="13"/>
    </row>
    <row r="95" spans="1:10" s="11" customFormat="1" ht="12" customHeight="1">
      <c r="A95" s="11" t="s">
        <v>288</v>
      </c>
      <c r="C95" s="14">
        <v>200</v>
      </c>
      <c r="D95" s="13" t="s">
        <v>133</v>
      </c>
      <c r="E95" s="13" t="s">
        <v>17</v>
      </c>
      <c r="F95" s="13">
        <v>8</v>
      </c>
      <c r="G95" s="14">
        <v>150</v>
      </c>
      <c r="H95" s="13"/>
      <c r="I95" s="13"/>
      <c r="J95" s="13"/>
    </row>
    <row r="96" spans="3:10" s="11" customFormat="1" ht="12" customHeight="1">
      <c r="C96" s="14"/>
      <c r="D96" s="13"/>
      <c r="E96" s="13"/>
      <c r="F96" s="13"/>
      <c r="G96" s="14"/>
      <c r="H96" s="13"/>
      <c r="I96" s="13"/>
      <c r="J96" s="13"/>
    </row>
    <row r="97" spans="3:10" s="11" customFormat="1" ht="12" customHeight="1">
      <c r="C97" s="14"/>
      <c r="D97" s="13"/>
      <c r="E97" s="13"/>
      <c r="F97" s="13"/>
      <c r="G97" s="14"/>
      <c r="H97" s="13"/>
      <c r="I97" s="13"/>
      <c r="J97" s="13"/>
    </row>
    <row r="98" spans="1:11" s="11" customFormat="1" ht="12" customHeight="1">
      <c r="A98" s="28" t="s">
        <v>288</v>
      </c>
      <c r="B98" s="28"/>
      <c r="C98" s="27">
        <v>400</v>
      </c>
      <c r="D98" s="28" t="s">
        <v>384</v>
      </c>
      <c r="E98" s="28" t="s">
        <v>17</v>
      </c>
      <c r="F98" s="28">
        <v>4</v>
      </c>
      <c r="G98" s="27">
        <v>35</v>
      </c>
      <c r="H98" s="28"/>
      <c r="I98" s="28"/>
      <c r="J98" s="28"/>
      <c r="K98" s="28"/>
    </row>
    <row r="99" spans="1:11" s="11" customFormat="1" ht="12" customHeight="1">
      <c r="A99" s="28" t="s">
        <v>288</v>
      </c>
      <c r="B99" s="28"/>
      <c r="C99" s="27">
        <v>2700</v>
      </c>
      <c r="D99" s="28" t="s">
        <v>383</v>
      </c>
      <c r="E99" s="28" t="s">
        <v>17</v>
      </c>
      <c r="F99" s="28">
        <v>4</v>
      </c>
      <c r="G99" s="27">
        <v>40</v>
      </c>
      <c r="H99" s="28"/>
      <c r="I99" s="28"/>
      <c r="J99" s="28"/>
      <c r="K99" s="28"/>
    </row>
    <row r="100" spans="1:11" s="11" customFormat="1" ht="12" customHeight="1">
      <c r="A100" s="28" t="s">
        <v>288</v>
      </c>
      <c r="B100" s="28"/>
      <c r="C100" s="27">
        <v>200</v>
      </c>
      <c r="D100" s="28" t="s">
        <v>392</v>
      </c>
      <c r="E100" s="28" t="s">
        <v>17</v>
      </c>
      <c r="F100" s="28">
        <v>4</v>
      </c>
      <c r="G100" s="27">
        <v>45</v>
      </c>
      <c r="H100" s="28"/>
      <c r="I100" s="28"/>
      <c r="J100" s="28"/>
      <c r="K100" s="28"/>
    </row>
    <row r="101" spans="1:11" s="11" customFormat="1" ht="12" customHeight="1">
      <c r="A101" s="28" t="s">
        <v>288</v>
      </c>
      <c r="B101" s="28"/>
      <c r="C101" s="27">
        <v>200</v>
      </c>
      <c r="D101" s="28" t="s">
        <v>383</v>
      </c>
      <c r="E101" s="28" t="s">
        <v>17</v>
      </c>
      <c r="F101" s="28">
        <v>4</v>
      </c>
      <c r="G101" s="27">
        <v>45</v>
      </c>
      <c r="H101" s="28"/>
      <c r="I101" s="28"/>
      <c r="J101" s="28"/>
      <c r="K101" s="28"/>
    </row>
    <row r="102" spans="1:11" s="11" customFormat="1" ht="12" customHeight="1">
      <c r="A102" s="28" t="s">
        <v>288</v>
      </c>
      <c r="B102" s="28"/>
      <c r="C102" s="27">
        <v>700</v>
      </c>
      <c r="D102" s="28" t="s">
        <v>387</v>
      </c>
      <c r="E102" s="28" t="s">
        <v>17</v>
      </c>
      <c r="F102" s="28">
        <v>4</v>
      </c>
      <c r="G102" s="27">
        <v>50</v>
      </c>
      <c r="H102" s="28"/>
      <c r="I102" s="28"/>
      <c r="J102" s="28"/>
      <c r="K102" s="28"/>
    </row>
    <row r="103" spans="1:11" s="11" customFormat="1" ht="12" customHeight="1">
      <c r="A103" s="28" t="s">
        <v>288</v>
      </c>
      <c r="B103" s="28"/>
      <c r="C103" s="27">
        <v>3600</v>
      </c>
      <c r="D103" s="28" t="s">
        <v>390</v>
      </c>
      <c r="E103" s="28" t="s">
        <v>17</v>
      </c>
      <c r="F103" s="28">
        <v>4</v>
      </c>
      <c r="G103" s="27">
        <v>55</v>
      </c>
      <c r="H103" s="28"/>
      <c r="I103" s="28"/>
      <c r="J103" s="28"/>
      <c r="K103" s="28"/>
    </row>
    <row r="104" spans="1:11" s="11" customFormat="1" ht="12" customHeight="1">
      <c r="A104" s="28" t="s">
        <v>288</v>
      </c>
      <c r="B104" s="28"/>
      <c r="C104" s="27">
        <v>2700</v>
      </c>
      <c r="D104" s="28" t="s">
        <v>402</v>
      </c>
      <c r="E104" s="28" t="s">
        <v>17</v>
      </c>
      <c r="F104" s="28">
        <v>4</v>
      </c>
      <c r="G104" s="27">
        <v>60</v>
      </c>
      <c r="H104" s="28"/>
      <c r="I104" s="28"/>
      <c r="J104" s="28"/>
      <c r="K104" s="28"/>
    </row>
    <row r="105" spans="1:11" s="11" customFormat="1" ht="12" customHeight="1">
      <c r="A105" s="28" t="s">
        <v>288</v>
      </c>
      <c r="B105" s="28"/>
      <c r="C105" s="27">
        <v>1500</v>
      </c>
      <c r="D105" s="28" t="s">
        <v>387</v>
      </c>
      <c r="E105" s="28" t="s">
        <v>17</v>
      </c>
      <c r="F105" s="28">
        <v>4</v>
      </c>
      <c r="G105" s="27">
        <v>70</v>
      </c>
      <c r="H105" s="28"/>
      <c r="I105" s="28"/>
      <c r="J105" s="28"/>
      <c r="K105" s="28"/>
    </row>
    <row r="106" spans="1:11" s="11" customFormat="1" ht="12" customHeight="1">
      <c r="A106" s="32"/>
      <c r="B106" s="32"/>
      <c r="C106" s="33"/>
      <c r="D106" s="32"/>
      <c r="E106" s="32"/>
      <c r="F106" s="32"/>
      <c r="G106" s="33"/>
      <c r="H106" s="32"/>
      <c r="I106" s="32"/>
      <c r="J106" s="32"/>
      <c r="K106" s="32"/>
    </row>
    <row r="107" spans="1:11" s="11" customFormat="1" ht="12" customHeight="1">
      <c r="A107" s="28" t="s">
        <v>288</v>
      </c>
      <c r="B107" s="28"/>
      <c r="C107" s="27">
        <v>1000</v>
      </c>
      <c r="D107" s="28" t="s">
        <v>388</v>
      </c>
      <c r="E107" s="28" t="s">
        <v>17</v>
      </c>
      <c r="F107" s="28">
        <v>4.5</v>
      </c>
      <c r="G107" s="27">
        <v>40</v>
      </c>
      <c r="H107" s="28"/>
      <c r="I107" s="28"/>
      <c r="J107" s="28"/>
      <c r="K107" s="28"/>
    </row>
    <row r="108" spans="1:11" s="11" customFormat="1" ht="12" customHeight="1">
      <c r="A108" s="28" t="s">
        <v>288</v>
      </c>
      <c r="B108" s="28"/>
      <c r="C108" s="27">
        <v>1100</v>
      </c>
      <c r="D108" s="28" t="s">
        <v>388</v>
      </c>
      <c r="E108" s="28" t="s">
        <v>17</v>
      </c>
      <c r="F108" s="28">
        <v>4.5</v>
      </c>
      <c r="G108" s="27">
        <v>45</v>
      </c>
      <c r="H108" s="28"/>
      <c r="I108" s="28"/>
      <c r="J108" s="28"/>
      <c r="K108" s="28"/>
    </row>
    <row r="109" spans="1:11" s="11" customFormat="1" ht="12" customHeight="1">
      <c r="A109" s="28" t="s">
        <v>288</v>
      </c>
      <c r="B109" s="28"/>
      <c r="C109" s="27">
        <v>1600</v>
      </c>
      <c r="D109" s="28" t="s">
        <v>388</v>
      </c>
      <c r="E109" s="28" t="s">
        <v>17</v>
      </c>
      <c r="F109" s="28">
        <v>4.5</v>
      </c>
      <c r="G109" s="27">
        <v>50</v>
      </c>
      <c r="H109" s="28"/>
      <c r="I109" s="28"/>
      <c r="J109" s="28"/>
      <c r="K109" s="28"/>
    </row>
    <row r="110" spans="1:11" s="11" customFormat="1" ht="12" customHeight="1">
      <c r="A110" s="28" t="s">
        <v>288</v>
      </c>
      <c r="B110" s="28"/>
      <c r="C110" s="27">
        <v>100</v>
      </c>
      <c r="D110" s="28" t="s">
        <v>390</v>
      </c>
      <c r="E110" s="28" t="s">
        <v>17</v>
      </c>
      <c r="F110" s="28">
        <v>4.5</v>
      </c>
      <c r="G110" s="27">
        <v>55</v>
      </c>
      <c r="H110" s="28"/>
      <c r="I110" s="28"/>
      <c r="J110" s="28"/>
      <c r="K110" s="28"/>
    </row>
    <row r="111" spans="1:11" s="11" customFormat="1" ht="12" customHeight="1">
      <c r="A111" s="28" t="s">
        <v>288</v>
      </c>
      <c r="B111" s="28"/>
      <c r="C111" s="27">
        <v>3000</v>
      </c>
      <c r="D111" s="28" t="s">
        <v>396</v>
      </c>
      <c r="E111" s="28" t="s">
        <v>17</v>
      </c>
      <c r="F111" s="28">
        <v>4.5</v>
      </c>
      <c r="G111" s="27">
        <v>60</v>
      </c>
      <c r="H111" s="28"/>
      <c r="I111" s="28"/>
      <c r="J111" s="28"/>
      <c r="K111" s="28"/>
    </row>
    <row r="112" spans="1:11" s="11" customFormat="1" ht="12" customHeight="1">
      <c r="A112" s="28" t="s">
        <v>288</v>
      </c>
      <c r="B112" s="28"/>
      <c r="C112" s="27">
        <v>600</v>
      </c>
      <c r="D112" s="28" t="s">
        <v>388</v>
      </c>
      <c r="E112" s="28" t="s">
        <v>17</v>
      </c>
      <c r="F112" s="28">
        <v>4.5</v>
      </c>
      <c r="G112" s="27">
        <v>70</v>
      </c>
      <c r="H112" s="28"/>
      <c r="I112" s="28"/>
      <c r="J112" s="28"/>
      <c r="K112" s="28"/>
    </row>
    <row r="113" spans="1:11" s="11" customFormat="1" ht="12" customHeight="1">
      <c r="A113" s="28" t="s">
        <v>288</v>
      </c>
      <c r="B113" s="28"/>
      <c r="C113" s="27">
        <v>450</v>
      </c>
      <c r="D113" s="28" t="s">
        <v>388</v>
      </c>
      <c r="E113" s="28" t="s">
        <v>17</v>
      </c>
      <c r="F113" s="28">
        <v>4.5</v>
      </c>
      <c r="G113" s="27">
        <v>80</v>
      </c>
      <c r="H113" s="28"/>
      <c r="I113" s="28"/>
      <c r="J113" s="28"/>
      <c r="K113" s="28"/>
    </row>
    <row r="114" spans="1:11" s="11" customFormat="1" ht="12" customHeight="1">
      <c r="A114" s="32"/>
      <c r="B114" s="32"/>
      <c r="C114" s="33"/>
      <c r="D114" s="32"/>
      <c r="E114" s="32"/>
      <c r="F114" s="32"/>
      <c r="G114" s="33"/>
      <c r="H114" s="32"/>
      <c r="I114" s="32"/>
      <c r="J114" s="32"/>
      <c r="K114" s="32"/>
    </row>
    <row r="115" spans="1:11" s="11" customFormat="1" ht="12" customHeight="1">
      <c r="A115" s="28" t="s">
        <v>288</v>
      </c>
      <c r="B115" s="28"/>
      <c r="C115" s="27">
        <v>500</v>
      </c>
      <c r="D115" s="28" t="s">
        <v>383</v>
      </c>
      <c r="E115" s="28" t="s">
        <v>17</v>
      </c>
      <c r="F115" s="28">
        <v>5</v>
      </c>
      <c r="G115" s="27">
        <v>35</v>
      </c>
      <c r="H115" s="28"/>
      <c r="I115" s="28"/>
      <c r="J115" s="28"/>
      <c r="K115" s="28"/>
    </row>
    <row r="116" spans="1:11" s="11" customFormat="1" ht="12" customHeight="1">
      <c r="A116" s="28" t="s">
        <v>288</v>
      </c>
      <c r="B116" s="28"/>
      <c r="C116" s="27">
        <v>2300</v>
      </c>
      <c r="D116" s="28" t="s">
        <v>389</v>
      </c>
      <c r="E116" s="28" t="s">
        <v>17</v>
      </c>
      <c r="F116" s="28">
        <v>5</v>
      </c>
      <c r="G116" s="27">
        <v>50</v>
      </c>
      <c r="H116" s="28"/>
      <c r="I116" s="28"/>
      <c r="J116" s="28"/>
      <c r="K116" s="28"/>
    </row>
    <row r="117" spans="1:11" s="11" customFormat="1" ht="12" customHeight="1">
      <c r="A117" s="28" t="s">
        <v>288</v>
      </c>
      <c r="B117" s="28"/>
      <c r="C117" s="27">
        <v>1100</v>
      </c>
      <c r="D117" s="28" t="s">
        <v>396</v>
      </c>
      <c r="E117" s="28" t="s">
        <v>17</v>
      </c>
      <c r="F117" s="28">
        <v>5</v>
      </c>
      <c r="G117" s="27">
        <v>60</v>
      </c>
      <c r="H117" s="28"/>
      <c r="I117" s="28"/>
      <c r="J117" s="28"/>
      <c r="K117" s="28"/>
    </row>
    <row r="118" spans="1:11" s="11" customFormat="1" ht="12" customHeight="1">
      <c r="A118" s="28" t="s">
        <v>288</v>
      </c>
      <c r="B118" s="28"/>
      <c r="C118" s="27">
        <v>1000</v>
      </c>
      <c r="D118" s="28" t="s">
        <v>391</v>
      </c>
      <c r="E118" s="28" t="s">
        <v>17</v>
      </c>
      <c r="F118" s="28">
        <v>5</v>
      </c>
      <c r="G118" s="27">
        <v>70</v>
      </c>
      <c r="H118" s="28"/>
      <c r="I118" s="28"/>
      <c r="J118" s="28"/>
      <c r="K118" s="28"/>
    </row>
    <row r="119" spans="1:11" s="11" customFormat="1" ht="12" customHeight="1">
      <c r="A119" s="28" t="s">
        <v>288</v>
      </c>
      <c r="B119" s="28"/>
      <c r="C119" s="27">
        <v>900</v>
      </c>
      <c r="D119" s="28" t="s">
        <v>396</v>
      </c>
      <c r="E119" s="28" t="s">
        <v>17</v>
      </c>
      <c r="F119" s="28">
        <v>5</v>
      </c>
      <c r="G119" s="27">
        <v>80</v>
      </c>
      <c r="H119" s="28"/>
      <c r="I119" s="28"/>
      <c r="J119" s="28"/>
      <c r="K119" s="28"/>
    </row>
    <row r="120" spans="1:11" s="11" customFormat="1" ht="12" customHeight="1">
      <c r="A120" s="28" t="s">
        <v>288</v>
      </c>
      <c r="B120" s="28"/>
      <c r="C120" s="27">
        <v>100</v>
      </c>
      <c r="D120" s="28" t="s">
        <v>392</v>
      </c>
      <c r="E120" s="28" t="s">
        <v>10</v>
      </c>
      <c r="F120" s="28">
        <v>5</v>
      </c>
      <c r="G120" s="27">
        <v>90</v>
      </c>
      <c r="H120" s="28"/>
      <c r="I120" s="28"/>
      <c r="J120" s="28"/>
      <c r="K120" s="28"/>
    </row>
    <row r="121" spans="1:11" s="11" customFormat="1" ht="12" customHeight="1">
      <c r="A121" s="28" t="s">
        <v>288</v>
      </c>
      <c r="B121" s="28"/>
      <c r="C121" s="27">
        <v>200</v>
      </c>
      <c r="D121" s="28" t="s">
        <v>388</v>
      </c>
      <c r="E121" s="28" t="s">
        <v>17</v>
      </c>
      <c r="F121" s="28">
        <v>5</v>
      </c>
      <c r="G121" s="27">
        <v>90</v>
      </c>
      <c r="H121" s="28"/>
      <c r="I121" s="28"/>
      <c r="J121" s="28"/>
      <c r="K121" s="28"/>
    </row>
    <row r="122" spans="1:11" s="11" customFormat="1" ht="12" customHeight="1">
      <c r="A122" s="28" t="s">
        <v>288</v>
      </c>
      <c r="B122" s="28"/>
      <c r="C122" s="27">
        <v>100</v>
      </c>
      <c r="D122" s="28" t="s">
        <v>392</v>
      </c>
      <c r="E122" s="28" t="s">
        <v>17</v>
      </c>
      <c r="F122" s="28">
        <v>5</v>
      </c>
      <c r="G122" s="27">
        <v>100</v>
      </c>
      <c r="H122" s="28"/>
      <c r="I122" s="28"/>
      <c r="J122" s="28"/>
      <c r="K122" s="28"/>
    </row>
    <row r="123" spans="1:11" s="11" customFormat="1" ht="12" customHeight="1">
      <c r="A123" s="28" t="s">
        <v>288</v>
      </c>
      <c r="B123" s="28"/>
      <c r="C123" s="27">
        <v>1300</v>
      </c>
      <c r="D123" s="28" t="s">
        <v>396</v>
      </c>
      <c r="E123" s="28" t="s">
        <v>17</v>
      </c>
      <c r="F123" s="28">
        <v>5</v>
      </c>
      <c r="G123" s="27">
        <v>100</v>
      </c>
      <c r="H123" s="28"/>
      <c r="I123" s="28"/>
      <c r="J123" s="28"/>
      <c r="K123" s="28"/>
    </row>
    <row r="124" spans="1:11" s="11" customFormat="1" ht="12" customHeight="1">
      <c r="A124" s="28" t="s">
        <v>288</v>
      </c>
      <c r="B124" s="28"/>
      <c r="C124" s="27">
        <v>150</v>
      </c>
      <c r="D124" s="28" t="s">
        <v>396</v>
      </c>
      <c r="E124" s="28" t="s">
        <v>17</v>
      </c>
      <c r="F124" s="28">
        <v>5</v>
      </c>
      <c r="G124" s="27">
        <v>110</v>
      </c>
      <c r="H124" s="28"/>
      <c r="I124" s="28"/>
      <c r="J124" s="28"/>
      <c r="K124" s="28"/>
    </row>
    <row r="125" spans="1:11" s="11" customFormat="1" ht="12" customHeight="1">
      <c r="A125" s="28" t="s">
        <v>288</v>
      </c>
      <c r="B125" s="28"/>
      <c r="C125" s="27">
        <v>1000</v>
      </c>
      <c r="D125" s="28" t="s">
        <v>388</v>
      </c>
      <c r="E125" s="28" t="s">
        <v>17</v>
      </c>
      <c r="F125" s="28">
        <v>5</v>
      </c>
      <c r="G125" s="27">
        <v>120</v>
      </c>
      <c r="H125" s="28"/>
      <c r="I125" s="28"/>
      <c r="J125" s="28"/>
      <c r="K125" s="28"/>
    </row>
    <row r="126" spans="1:11" s="11" customFormat="1" ht="12" customHeight="1">
      <c r="A126" s="32"/>
      <c r="B126" s="32"/>
      <c r="C126" s="33"/>
      <c r="D126" s="32"/>
      <c r="E126" s="32"/>
      <c r="F126" s="32"/>
      <c r="G126" s="33"/>
      <c r="H126" s="32"/>
      <c r="I126" s="32"/>
      <c r="J126" s="32"/>
      <c r="K126" s="32"/>
    </row>
    <row r="127" spans="1:11" s="11" customFormat="1" ht="12" customHeight="1">
      <c r="A127" s="28" t="s">
        <v>288</v>
      </c>
      <c r="B127" s="28"/>
      <c r="C127" s="27">
        <v>7000</v>
      </c>
      <c r="D127" s="28" t="s">
        <v>388</v>
      </c>
      <c r="E127" s="28" t="s">
        <v>17</v>
      </c>
      <c r="F127" s="28">
        <v>6</v>
      </c>
      <c r="G127" s="27">
        <v>60</v>
      </c>
      <c r="H127" s="28"/>
      <c r="I127" s="28"/>
      <c r="J127" s="28"/>
      <c r="K127" s="28"/>
    </row>
    <row r="128" spans="1:11" s="11" customFormat="1" ht="12" customHeight="1">
      <c r="A128" s="28" t="s">
        <v>288</v>
      </c>
      <c r="B128" s="28"/>
      <c r="C128" s="27">
        <v>300</v>
      </c>
      <c r="D128" s="28" t="s">
        <v>388</v>
      </c>
      <c r="E128" s="28" t="s">
        <v>17</v>
      </c>
      <c r="F128" s="28">
        <v>6</v>
      </c>
      <c r="G128" s="27">
        <v>70</v>
      </c>
      <c r="H128" s="28"/>
      <c r="I128" s="28"/>
      <c r="J128" s="28"/>
      <c r="K128" s="28"/>
    </row>
    <row r="129" spans="1:11" s="11" customFormat="1" ht="12" customHeight="1">
      <c r="A129" s="28" t="s">
        <v>288</v>
      </c>
      <c r="B129" s="28"/>
      <c r="C129" s="27">
        <v>100</v>
      </c>
      <c r="D129" s="28" t="s">
        <v>386</v>
      </c>
      <c r="E129" s="28" t="s">
        <v>17</v>
      </c>
      <c r="F129" s="28">
        <v>6</v>
      </c>
      <c r="G129" s="27">
        <v>90</v>
      </c>
      <c r="H129" s="28"/>
      <c r="I129" s="28"/>
      <c r="J129" s="28"/>
      <c r="K129" s="28"/>
    </row>
    <row r="130" spans="1:11" s="11" customFormat="1" ht="12" customHeight="1">
      <c r="A130" s="28" t="s">
        <v>288</v>
      </c>
      <c r="B130" s="28"/>
      <c r="C130" s="27">
        <v>1000</v>
      </c>
      <c r="D130" s="28" t="s">
        <v>399</v>
      </c>
      <c r="E130" s="28" t="s">
        <v>17</v>
      </c>
      <c r="F130" s="28">
        <v>6</v>
      </c>
      <c r="G130" s="27">
        <v>100</v>
      </c>
      <c r="H130" s="28"/>
      <c r="I130" s="28"/>
      <c r="J130" s="28"/>
      <c r="K130" s="28"/>
    </row>
    <row r="131" spans="1:11" s="11" customFormat="1" ht="12" customHeight="1">
      <c r="A131" s="28" t="s">
        <v>288</v>
      </c>
      <c r="B131" s="28"/>
      <c r="C131" s="27">
        <v>100</v>
      </c>
      <c r="D131" s="28" t="s">
        <v>386</v>
      </c>
      <c r="E131" s="28" t="s">
        <v>17</v>
      </c>
      <c r="F131" s="28">
        <v>6</v>
      </c>
      <c r="G131" s="27">
        <v>110</v>
      </c>
      <c r="H131" s="28"/>
      <c r="I131" s="28"/>
      <c r="J131" s="28"/>
      <c r="K131" s="28"/>
    </row>
    <row r="132" spans="1:11" s="11" customFormat="1" ht="12" customHeight="1">
      <c r="A132" s="28" t="s">
        <v>288</v>
      </c>
      <c r="B132" s="28"/>
      <c r="C132" s="27">
        <v>2000</v>
      </c>
      <c r="D132" s="28" t="s">
        <v>400</v>
      </c>
      <c r="E132" s="28" t="s">
        <v>348</v>
      </c>
      <c r="F132" s="28">
        <v>6</v>
      </c>
      <c r="G132" s="27">
        <v>120</v>
      </c>
      <c r="H132" s="28"/>
      <c r="I132" s="28"/>
      <c r="J132" s="28"/>
      <c r="K132" s="28"/>
    </row>
    <row r="133" spans="1:11" s="11" customFormat="1" ht="12" customHeight="1">
      <c r="A133" s="28" t="s">
        <v>288</v>
      </c>
      <c r="B133" s="28"/>
      <c r="C133" s="27">
        <v>600</v>
      </c>
      <c r="D133" s="28" t="s">
        <v>400</v>
      </c>
      <c r="E133" s="28" t="s">
        <v>348</v>
      </c>
      <c r="F133" s="28">
        <v>6</v>
      </c>
      <c r="G133" s="27">
        <v>140</v>
      </c>
      <c r="H133" s="28"/>
      <c r="I133" s="28"/>
      <c r="J133" s="28"/>
      <c r="K133" s="28"/>
    </row>
    <row r="134" spans="1:11" s="11" customFormat="1" ht="12" customHeight="1">
      <c r="A134" s="28" t="s">
        <v>288</v>
      </c>
      <c r="B134" s="28"/>
      <c r="C134" s="27">
        <v>100</v>
      </c>
      <c r="D134" s="28" t="s">
        <v>397</v>
      </c>
      <c r="E134" s="28" t="s">
        <v>17</v>
      </c>
      <c r="F134" s="28">
        <v>6</v>
      </c>
      <c r="G134" s="27">
        <v>150</v>
      </c>
      <c r="H134" s="28"/>
      <c r="I134" s="28"/>
      <c r="J134" s="28"/>
      <c r="K134" s="28"/>
    </row>
    <row r="135" spans="1:11" s="11" customFormat="1" ht="12" customHeight="1">
      <c r="A135" s="28" t="s">
        <v>288</v>
      </c>
      <c r="B135" s="28"/>
      <c r="C135" s="27">
        <v>550</v>
      </c>
      <c r="D135" s="28" t="s">
        <v>393</v>
      </c>
      <c r="E135" s="28" t="s">
        <v>348</v>
      </c>
      <c r="F135" s="28">
        <v>6</v>
      </c>
      <c r="G135" s="27">
        <v>160</v>
      </c>
      <c r="H135" s="28"/>
      <c r="I135" s="28"/>
      <c r="J135" s="28"/>
      <c r="K135" s="28"/>
    </row>
    <row r="136" spans="1:11" s="11" customFormat="1" ht="12" customHeight="1">
      <c r="A136" s="28" t="s">
        <v>288</v>
      </c>
      <c r="B136" s="28"/>
      <c r="C136" s="27">
        <v>500</v>
      </c>
      <c r="D136" s="28" t="s">
        <v>388</v>
      </c>
      <c r="E136" s="28" t="s">
        <v>18</v>
      </c>
      <c r="F136" s="28">
        <v>6</v>
      </c>
      <c r="G136" s="27">
        <v>160</v>
      </c>
      <c r="H136" s="28"/>
      <c r="I136" s="28"/>
      <c r="J136" s="28"/>
      <c r="K136" s="28"/>
    </row>
    <row r="137" spans="1:11" s="11" customFormat="1" ht="12" customHeight="1">
      <c r="A137" s="28" t="s">
        <v>288</v>
      </c>
      <c r="B137" s="28"/>
      <c r="C137" s="27">
        <v>100</v>
      </c>
      <c r="D137" s="28" t="s">
        <v>398</v>
      </c>
      <c r="E137" s="28" t="s">
        <v>17</v>
      </c>
      <c r="F137" s="28">
        <v>6</v>
      </c>
      <c r="G137" s="27">
        <v>180</v>
      </c>
      <c r="H137" s="28"/>
      <c r="I137" s="28"/>
      <c r="J137" s="28"/>
      <c r="K137" s="28"/>
    </row>
    <row r="138" spans="1:11" s="11" customFormat="1" ht="12" customHeight="1">
      <c r="A138" s="28" t="s">
        <v>288</v>
      </c>
      <c r="B138" s="28"/>
      <c r="C138" s="27">
        <v>150</v>
      </c>
      <c r="D138" s="28" t="s">
        <v>388</v>
      </c>
      <c r="E138" s="28" t="s">
        <v>17</v>
      </c>
      <c r="F138" s="28">
        <v>6</v>
      </c>
      <c r="G138" s="27">
        <v>200</v>
      </c>
      <c r="H138" s="28"/>
      <c r="I138" s="28"/>
      <c r="J138" s="28"/>
      <c r="K138" s="28"/>
    </row>
    <row r="139" spans="1:11" s="11" customFormat="1" ht="12" customHeight="1">
      <c r="A139" s="28" t="s">
        <v>288</v>
      </c>
      <c r="B139" s="28"/>
      <c r="C139" s="27">
        <v>300</v>
      </c>
      <c r="D139" s="28" t="s">
        <v>391</v>
      </c>
      <c r="E139" s="28" t="s">
        <v>17</v>
      </c>
      <c r="F139" s="28">
        <v>6</v>
      </c>
      <c r="G139" s="27">
        <v>220</v>
      </c>
      <c r="H139" s="28"/>
      <c r="I139" s="28"/>
      <c r="J139" s="28"/>
      <c r="K139" s="28"/>
    </row>
    <row r="140" spans="1:11" s="11" customFormat="1" ht="12" customHeight="1">
      <c r="A140" s="28" t="s">
        <v>288</v>
      </c>
      <c r="B140" s="28"/>
      <c r="C140" s="27">
        <v>150</v>
      </c>
      <c r="D140" s="28" t="s">
        <v>388</v>
      </c>
      <c r="E140" s="28" t="s">
        <v>17</v>
      </c>
      <c r="F140" s="28">
        <v>6</v>
      </c>
      <c r="G140" s="27">
        <v>240</v>
      </c>
      <c r="H140" s="28"/>
      <c r="I140" s="28"/>
      <c r="J140" s="28"/>
      <c r="K140" s="28"/>
    </row>
    <row r="141" spans="1:11" s="11" customFormat="1" ht="12" customHeight="1">
      <c r="A141" s="28" t="s">
        <v>288</v>
      </c>
      <c r="B141" s="28"/>
      <c r="C141" s="27">
        <v>50</v>
      </c>
      <c r="D141" s="28" t="s">
        <v>386</v>
      </c>
      <c r="E141" s="28" t="s">
        <v>17</v>
      </c>
      <c r="F141" s="28">
        <v>6</v>
      </c>
      <c r="G141" s="27">
        <v>260</v>
      </c>
      <c r="H141" s="28"/>
      <c r="I141" s="28"/>
      <c r="J141" s="28"/>
      <c r="K141" s="28"/>
    </row>
    <row r="142" spans="1:11" s="11" customFormat="1" ht="12" customHeight="1">
      <c r="A142" s="32"/>
      <c r="B142" s="32"/>
      <c r="C142" s="33"/>
      <c r="D142" s="32"/>
      <c r="E142" s="32"/>
      <c r="F142" s="32"/>
      <c r="G142" s="33"/>
      <c r="H142" s="32"/>
      <c r="I142" s="32"/>
      <c r="J142" s="32"/>
      <c r="K142" s="32"/>
    </row>
    <row r="143" spans="1:11" s="11" customFormat="1" ht="12" customHeight="1">
      <c r="A143" s="28" t="s">
        <v>288</v>
      </c>
      <c r="B143" s="28"/>
      <c r="C143" s="27">
        <v>50</v>
      </c>
      <c r="D143" s="28" t="s">
        <v>394</v>
      </c>
      <c r="E143" s="28" t="s">
        <v>17</v>
      </c>
      <c r="F143" s="28">
        <v>8</v>
      </c>
      <c r="G143" s="27">
        <v>100</v>
      </c>
      <c r="H143" s="28"/>
      <c r="I143" s="28"/>
      <c r="J143" s="28"/>
      <c r="K143" s="28"/>
    </row>
    <row r="144" spans="1:11" s="11" customFormat="1" ht="12" customHeight="1">
      <c r="A144" s="28" t="s">
        <v>288</v>
      </c>
      <c r="B144" s="28"/>
      <c r="C144" s="27">
        <v>250</v>
      </c>
      <c r="D144" s="28" t="s">
        <v>394</v>
      </c>
      <c r="E144" s="28" t="s">
        <v>17</v>
      </c>
      <c r="F144" s="28">
        <v>8</v>
      </c>
      <c r="G144" s="27">
        <v>120</v>
      </c>
      <c r="H144" s="28"/>
      <c r="I144" s="28"/>
      <c r="J144" s="28"/>
      <c r="K144" s="28"/>
    </row>
    <row r="145" spans="1:11" s="11" customFormat="1" ht="12" customHeight="1">
      <c r="A145" s="28" t="s">
        <v>288</v>
      </c>
      <c r="B145" s="28"/>
      <c r="C145" s="27">
        <v>200</v>
      </c>
      <c r="D145" s="28" t="s">
        <v>394</v>
      </c>
      <c r="E145" s="28" t="s">
        <v>17</v>
      </c>
      <c r="F145" s="28">
        <v>8</v>
      </c>
      <c r="G145" s="27">
        <v>140</v>
      </c>
      <c r="H145" s="28"/>
      <c r="I145" s="28"/>
      <c r="J145" s="28"/>
      <c r="K145" s="28"/>
    </row>
    <row r="146" spans="1:11" s="11" customFormat="1" ht="12" customHeight="1">
      <c r="A146" s="28" t="s">
        <v>288</v>
      </c>
      <c r="B146" s="28"/>
      <c r="C146" s="27">
        <v>500</v>
      </c>
      <c r="D146" s="28" t="s">
        <v>394</v>
      </c>
      <c r="E146" s="28" t="s">
        <v>17</v>
      </c>
      <c r="F146" s="28">
        <v>8</v>
      </c>
      <c r="G146" s="27">
        <v>160</v>
      </c>
      <c r="H146" s="28"/>
      <c r="I146" s="28"/>
      <c r="J146" s="28"/>
      <c r="K146" s="28"/>
    </row>
    <row r="147" spans="1:11" s="11" customFormat="1" ht="12" customHeight="1">
      <c r="A147" s="28" t="s">
        <v>288</v>
      </c>
      <c r="B147" s="28"/>
      <c r="C147" s="27">
        <v>550</v>
      </c>
      <c r="D147" s="28" t="s">
        <v>394</v>
      </c>
      <c r="E147" s="28" t="s">
        <v>17</v>
      </c>
      <c r="F147" s="28">
        <v>8</v>
      </c>
      <c r="G147" s="27">
        <v>180</v>
      </c>
      <c r="H147" s="28"/>
      <c r="I147" s="28"/>
      <c r="J147" s="28"/>
      <c r="K147" s="28"/>
    </row>
    <row r="148" spans="1:11" s="11" customFormat="1" ht="12" customHeight="1">
      <c r="A148" s="28" t="s">
        <v>288</v>
      </c>
      <c r="B148" s="28"/>
      <c r="C148" s="27">
        <v>25</v>
      </c>
      <c r="D148" s="28" t="s">
        <v>394</v>
      </c>
      <c r="E148" s="28" t="s">
        <v>17</v>
      </c>
      <c r="F148" s="28">
        <v>8</v>
      </c>
      <c r="G148" s="27">
        <v>200</v>
      </c>
      <c r="H148" s="28"/>
      <c r="I148" s="28"/>
      <c r="J148" s="28"/>
      <c r="K148" s="28"/>
    </row>
    <row r="149" spans="1:11" s="11" customFormat="1" ht="12" customHeight="1">
      <c r="A149" s="28" t="s">
        <v>288</v>
      </c>
      <c r="B149" s="28"/>
      <c r="C149" s="27">
        <v>300</v>
      </c>
      <c r="D149" s="28" t="s">
        <v>388</v>
      </c>
      <c r="E149" s="28" t="s">
        <v>17</v>
      </c>
      <c r="F149" s="28">
        <v>8</v>
      </c>
      <c r="G149" s="27">
        <v>200</v>
      </c>
      <c r="H149" s="28"/>
      <c r="I149" s="28"/>
      <c r="J149" s="28"/>
      <c r="K149" s="28"/>
    </row>
    <row r="150" spans="1:11" s="11" customFormat="1" ht="12" customHeight="1">
      <c r="A150" s="28" t="s">
        <v>288</v>
      </c>
      <c r="B150" s="28"/>
      <c r="C150" s="27">
        <v>100</v>
      </c>
      <c r="D150" s="28" t="s">
        <v>394</v>
      </c>
      <c r="E150" s="28" t="s">
        <v>17</v>
      </c>
      <c r="F150" s="28">
        <v>8</v>
      </c>
      <c r="G150" s="27">
        <v>220</v>
      </c>
      <c r="H150" s="28"/>
      <c r="I150" s="28"/>
      <c r="J150" s="28"/>
      <c r="K150" s="28"/>
    </row>
    <row r="151" spans="1:11" s="11" customFormat="1" ht="12" customHeight="1">
      <c r="A151" s="28" t="s">
        <v>288</v>
      </c>
      <c r="B151" s="28"/>
      <c r="C151" s="27">
        <v>550</v>
      </c>
      <c r="D151" s="28" t="s">
        <v>385</v>
      </c>
      <c r="E151" s="28" t="s">
        <v>348</v>
      </c>
      <c r="F151" s="28">
        <v>8</v>
      </c>
      <c r="G151" s="27">
        <v>220</v>
      </c>
      <c r="H151" s="28"/>
      <c r="I151" s="28"/>
      <c r="J151" s="28"/>
      <c r="K151" s="28"/>
    </row>
    <row r="152" spans="1:11" s="11" customFormat="1" ht="12" customHeight="1">
      <c r="A152" s="28" t="s">
        <v>288</v>
      </c>
      <c r="B152" s="28"/>
      <c r="C152" s="27">
        <v>60</v>
      </c>
      <c r="D152" s="28" t="s">
        <v>394</v>
      </c>
      <c r="E152" s="28" t="s">
        <v>17</v>
      </c>
      <c r="F152" s="28">
        <v>8</v>
      </c>
      <c r="G152" s="27">
        <v>240</v>
      </c>
      <c r="H152" s="28"/>
      <c r="I152" s="28"/>
      <c r="J152" s="28"/>
      <c r="K152" s="28"/>
    </row>
    <row r="153" spans="1:11" s="11" customFormat="1" ht="12" customHeight="1">
      <c r="A153" s="28" t="s">
        <v>288</v>
      </c>
      <c r="B153" s="28"/>
      <c r="C153" s="27">
        <v>25</v>
      </c>
      <c r="D153" s="28" t="s">
        <v>385</v>
      </c>
      <c r="E153" s="28" t="s">
        <v>17</v>
      </c>
      <c r="F153" s="28">
        <v>8</v>
      </c>
      <c r="G153" s="27">
        <v>240</v>
      </c>
      <c r="H153" s="28"/>
      <c r="I153" s="28"/>
      <c r="J153" s="28"/>
      <c r="K153" s="28"/>
    </row>
    <row r="154" spans="1:11" s="11" customFormat="1" ht="12" customHeight="1">
      <c r="A154" s="28" t="s">
        <v>288</v>
      </c>
      <c r="B154" s="28"/>
      <c r="C154" s="27">
        <v>60</v>
      </c>
      <c r="D154" s="28" t="s">
        <v>394</v>
      </c>
      <c r="E154" s="28" t="s">
        <v>17</v>
      </c>
      <c r="F154" s="28">
        <v>8</v>
      </c>
      <c r="G154" s="27">
        <v>260</v>
      </c>
      <c r="H154" s="28"/>
      <c r="I154" s="28"/>
      <c r="J154" s="28"/>
      <c r="K154" s="28"/>
    </row>
    <row r="155" spans="1:11" s="11" customFormat="1" ht="12" customHeight="1">
      <c r="A155" s="28" t="s">
        <v>288</v>
      </c>
      <c r="B155" s="28"/>
      <c r="C155" s="27">
        <v>100</v>
      </c>
      <c r="D155" s="28" t="s">
        <v>385</v>
      </c>
      <c r="E155" s="28" t="s">
        <v>17</v>
      </c>
      <c r="F155" s="28">
        <v>8</v>
      </c>
      <c r="G155" s="27">
        <v>260</v>
      </c>
      <c r="H155" s="28"/>
      <c r="I155" s="28"/>
      <c r="J155" s="28"/>
      <c r="K155" s="28"/>
    </row>
    <row r="156" spans="1:11" s="11" customFormat="1" ht="12" customHeight="1">
      <c r="A156" s="28" t="s">
        <v>288</v>
      </c>
      <c r="B156" s="28"/>
      <c r="C156" s="27">
        <v>50</v>
      </c>
      <c r="D156" s="28" t="s">
        <v>394</v>
      </c>
      <c r="E156" s="28" t="s">
        <v>17</v>
      </c>
      <c r="F156" s="28">
        <v>8</v>
      </c>
      <c r="G156" s="27">
        <v>280</v>
      </c>
      <c r="H156" s="28"/>
      <c r="I156" s="28"/>
      <c r="J156" s="28"/>
      <c r="K156" s="28"/>
    </row>
    <row r="157" spans="1:11" s="11" customFormat="1" ht="12" customHeight="1">
      <c r="A157" s="28" t="s">
        <v>288</v>
      </c>
      <c r="B157" s="28"/>
      <c r="C157" s="27">
        <v>175</v>
      </c>
      <c r="D157" s="28" t="s">
        <v>386</v>
      </c>
      <c r="E157" s="28" t="s">
        <v>17</v>
      </c>
      <c r="F157" s="28">
        <v>8</v>
      </c>
      <c r="G157" s="27">
        <v>280</v>
      </c>
      <c r="H157" s="28"/>
      <c r="I157" s="28"/>
      <c r="J157" s="28"/>
      <c r="K157" s="28"/>
    </row>
    <row r="158" spans="1:11" s="11" customFormat="1" ht="12" customHeight="1">
      <c r="A158" s="28" t="s">
        <v>288</v>
      </c>
      <c r="B158" s="28"/>
      <c r="C158" s="27">
        <v>50</v>
      </c>
      <c r="D158" s="28" t="s">
        <v>394</v>
      </c>
      <c r="E158" s="28" t="s">
        <v>17</v>
      </c>
      <c r="F158" s="28">
        <v>8</v>
      </c>
      <c r="G158" s="27">
        <v>300</v>
      </c>
      <c r="H158" s="28"/>
      <c r="I158" s="28"/>
      <c r="J158" s="28"/>
      <c r="K158" s="28"/>
    </row>
    <row r="159" spans="1:11" s="11" customFormat="1" ht="12" customHeight="1">
      <c r="A159" s="28" t="s">
        <v>288</v>
      </c>
      <c r="B159" s="28"/>
      <c r="C159" s="27">
        <v>500</v>
      </c>
      <c r="D159" s="28" t="s">
        <v>385</v>
      </c>
      <c r="E159" s="28" t="s">
        <v>348</v>
      </c>
      <c r="F159" s="28">
        <v>8</v>
      </c>
      <c r="G159" s="27">
        <v>300</v>
      </c>
      <c r="H159" s="28"/>
      <c r="I159" s="28"/>
      <c r="J159" s="28"/>
      <c r="K159" s="28"/>
    </row>
    <row r="160" spans="1:11" s="11" customFormat="1" ht="12" customHeight="1">
      <c r="A160" s="28" t="s">
        <v>288</v>
      </c>
      <c r="B160" s="28"/>
      <c r="C160" s="27">
        <v>40</v>
      </c>
      <c r="D160" s="28" t="s">
        <v>394</v>
      </c>
      <c r="E160" s="28" t="s">
        <v>17</v>
      </c>
      <c r="F160" s="28">
        <v>8</v>
      </c>
      <c r="G160" s="27">
        <v>320</v>
      </c>
      <c r="H160" s="28"/>
      <c r="I160" s="28"/>
      <c r="J160" s="28"/>
      <c r="K160" s="28"/>
    </row>
    <row r="161" spans="1:11" s="11" customFormat="1" ht="12" customHeight="1">
      <c r="A161" s="28" t="s">
        <v>288</v>
      </c>
      <c r="B161" s="28"/>
      <c r="C161" s="27">
        <v>10</v>
      </c>
      <c r="D161" s="28" t="s">
        <v>385</v>
      </c>
      <c r="E161" s="28" t="s">
        <v>17</v>
      </c>
      <c r="F161" s="28">
        <v>8</v>
      </c>
      <c r="G161" s="27">
        <v>340</v>
      </c>
      <c r="H161" s="28"/>
      <c r="I161" s="28"/>
      <c r="J161" s="28"/>
      <c r="K161" s="28"/>
    </row>
    <row r="162" spans="1:11" s="11" customFormat="1" ht="12" customHeight="1">
      <c r="A162" s="28" t="s">
        <v>288</v>
      </c>
      <c r="B162" s="28"/>
      <c r="C162" s="27">
        <v>70</v>
      </c>
      <c r="D162" s="28" t="s">
        <v>385</v>
      </c>
      <c r="E162" s="28" t="s">
        <v>17</v>
      </c>
      <c r="F162" s="28">
        <v>8</v>
      </c>
      <c r="G162" s="27">
        <v>380</v>
      </c>
      <c r="H162" s="28"/>
      <c r="I162" s="28"/>
      <c r="J162" s="28"/>
      <c r="K162" s="28"/>
    </row>
    <row r="163" spans="1:11" s="11" customFormat="1" ht="12" customHeight="1">
      <c r="A163" s="28" t="s">
        <v>288</v>
      </c>
      <c r="B163" s="28"/>
      <c r="C163" s="27">
        <v>10</v>
      </c>
      <c r="D163" s="28" t="s">
        <v>385</v>
      </c>
      <c r="E163" s="28" t="s">
        <v>17</v>
      </c>
      <c r="F163" s="28">
        <v>8</v>
      </c>
      <c r="G163" s="27">
        <v>400</v>
      </c>
      <c r="H163" s="28"/>
      <c r="I163" s="28"/>
      <c r="J163" s="28"/>
      <c r="K163" s="28"/>
    </row>
    <row r="164" spans="1:11" s="11" customFormat="1" ht="12" customHeight="1">
      <c r="A164" s="32"/>
      <c r="B164" s="32"/>
      <c r="C164" s="33"/>
      <c r="D164" s="32"/>
      <c r="E164" s="32"/>
      <c r="F164" s="32"/>
      <c r="G164" s="33"/>
      <c r="H164" s="32"/>
      <c r="I164" s="32"/>
      <c r="J164" s="32"/>
      <c r="K164" s="32"/>
    </row>
    <row r="165" spans="1:11" s="11" customFormat="1" ht="12" customHeight="1">
      <c r="A165" s="28" t="s">
        <v>288</v>
      </c>
      <c r="B165" s="28"/>
      <c r="C165" s="27">
        <v>50</v>
      </c>
      <c r="D165" s="28" t="s">
        <v>407</v>
      </c>
      <c r="E165" s="28" t="s">
        <v>17</v>
      </c>
      <c r="F165" s="28">
        <v>10</v>
      </c>
      <c r="G165" s="27">
        <v>160</v>
      </c>
      <c r="H165" s="28"/>
      <c r="I165" s="28"/>
      <c r="J165" s="28"/>
      <c r="K165" s="28"/>
    </row>
    <row r="166" spans="1:11" s="11" customFormat="1" ht="12" customHeight="1">
      <c r="A166" s="28" t="s">
        <v>288</v>
      </c>
      <c r="B166" s="28"/>
      <c r="C166" s="27">
        <v>50</v>
      </c>
      <c r="D166" s="28" t="s">
        <v>385</v>
      </c>
      <c r="E166" s="28" t="s">
        <v>17</v>
      </c>
      <c r="F166" s="28">
        <v>10</v>
      </c>
      <c r="G166" s="27">
        <v>200</v>
      </c>
      <c r="H166" s="28"/>
      <c r="I166" s="28"/>
      <c r="J166" s="28"/>
      <c r="K166" s="28"/>
    </row>
    <row r="167" spans="1:11" s="11" customFormat="1" ht="12" customHeight="1">
      <c r="A167" s="28" t="s">
        <v>288</v>
      </c>
      <c r="B167" s="28"/>
      <c r="C167" s="27">
        <v>550</v>
      </c>
      <c r="D167" s="28" t="s">
        <v>395</v>
      </c>
      <c r="E167" s="28" t="s">
        <v>408</v>
      </c>
      <c r="F167" s="28">
        <v>10</v>
      </c>
      <c r="G167" s="27">
        <v>220</v>
      </c>
      <c r="H167" s="28"/>
      <c r="I167" s="28"/>
      <c r="J167" s="28"/>
      <c r="K167" s="28"/>
    </row>
    <row r="168" spans="1:11" s="11" customFormat="1" ht="12" customHeight="1">
      <c r="A168" s="28" t="s">
        <v>288</v>
      </c>
      <c r="B168" s="28"/>
      <c r="C168" s="27">
        <v>50</v>
      </c>
      <c r="D168" s="28" t="s">
        <v>385</v>
      </c>
      <c r="E168" s="28" t="s">
        <v>17</v>
      </c>
      <c r="F168" s="28">
        <v>10</v>
      </c>
      <c r="G168" s="27">
        <v>280</v>
      </c>
      <c r="H168" s="28"/>
      <c r="I168" s="28"/>
      <c r="J168" s="28"/>
      <c r="K168" s="28"/>
    </row>
    <row r="169" spans="1:11" s="11" customFormat="1" ht="12" customHeight="1">
      <c r="A169" s="28" t="s">
        <v>288</v>
      </c>
      <c r="B169" s="28"/>
      <c r="C169" s="27">
        <v>50</v>
      </c>
      <c r="D169" s="28" t="s">
        <v>385</v>
      </c>
      <c r="E169" s="28" t="s">
        <v>17</v>
      </c>
      <c r="F169" s="28">
        <v>10</v>
      </c>
      <c r="G169" s="27">
        <v>300</v>
      </c>
      <c r="H169" s="28"/>
      <c r="I169" s="28"/>
      <c r="J169" s="28"/>
      <c r="K169" s="28"/>
    </row>
    <row r="170" spans="1:11" s="11" customFormat="1" ht="12" customHeight="1">
      <c r="A170" s="28" t="s">
        <v>288</v>
      </c>
      <c r="B170" s="28"/>
      <c r="C170" s="27">
        <v>50</v>
      </c>
      <c r="D170" s="28" t="s">
        <v>385</v>
      </c>
      <c r="E170" s="28" t="s">
        <v>17</v>
      </c>
      <c r="F170" s="28">
        <v>10</v>
      </c>
      <c r="G170" s="27">
        <v>320</v>
      </c>
      <c r="H170" s="28"/>
      <c r="I170" s="28"/>
      <c r="J170" s="28"/>
      <c r="K170" s="28"/>
    </row>
    <row r="171" spans="1:11" s="11" customFormat="1" ht="12" customHeight="1">
      <c r="A171" s="28" t="s">
        <v>288</v>
      </c>
      <c r="B171" s="28"/>
      <c r="C171" s="27">
        <v>50</v>
      </c>
      <c r="D171" s="28" t="s">
        <v>385</v>
      </c>
      <c r="E171" s="28" t="s">
        <v>17</v>
      </c>
      <c r="F171" s="28">
        <v>10</v>
      </c>
      <c r="G171" s="27">
        <v>380</v>
      </c>
      <c r="H171" s="28"/>
      <c r="I171" s="28"/>
      <c r="J171" s="28"/>
      <c r="K171" s="28"/>
    </row>
    <row r="172" spans="1:11" s="11" customFormat="1" ht="12" customHeight="1">
      <c r="A172" s="28" t="s">
        <v>288</v>
      </c>
      <c r="B172" s="28"/>
      <c r="C172" s="27">
        <v>50</v>
      </c>
      <c r="D172" s="28" t="s">
        <v>385</v>
      </c>
      <c r="E172" s="28" t="s">
        <v>17</v>
      </c>
      <c r="F172" s="28">
        <v>10</v>
      </c>
      <c r="G172" s="27">
        <v>400</v>
      </c>
      <c r="H172" s="28"/>
      <c r="I172" s="28"/>
      <c r="J172" s="28"/>
      <c r="K172" s="28"/>
    </row>
    <row r="173" spans="3:10" s="11" customFormat="1" ht="12" customHeight="1">
      <c r="C173" s="14"/>
      <c r="D173" s="13"/>
      <c r="E173" s="13"/>
      <c r="F173" s="13"/>
      <c r="G173" s="14"/>
      <c r="H173" s="13"/>
      <c r="I173" s="13"/>
      <c r="J173" s="13"/>
    </row>
    <row r="174" spans="3:10" s="11" customFormat="1" ht="12" customHeight="1">
      <c r="C174" s="14"/>
      <c r="D174" s="13"/>
      <c r="E174" s="13"/>
      <c r="F174" s="13"/>
      <c r="G174" s="14"/>
      <c r="H174" s="13"/>
      <c r="I174" s="13"/>
      <c r="J174" s="13"/>
    </row>
    <row r="175" spans="1:10" s="11" customFormat="1" ht="12" customHeight="1">
      <c r="A175" s="11" t="s">
        <v>288</v>
      </c>
      <c r="C175" s="14">
        <v>50</v>
      </c>
      <c r="D175" s="13" t="s">
        <v>349</v>
      </c>
      <c r="E175" s="13" t="s">
        <v>16</v>
      </c>
      <c r="F175" s="13">
        <v>10</v>
      </c>
      <c r="G175" s="14">
        <v>140</v>
      </c>
      <c r="H175" s="13"/>
      <c r="I175" s="13"/>
      <c r="J175" s="13"/>
    </row>
    <row r="176" spans="1:10" s="11" customFormat="1" ht="12" customHeight="1">
      <c r="A176" s="11" t="s">
        <v>288</v>
      </c>
      <c r="C176" s="14">
        <v>50</v>
      </c>
      <c r="D176" s="13" t="s">
        <v>349</v>
      </c>
      <c r="E176" s="13" t="s">
        <v>16</v>
      </c>
      <c r="F176" s="13">
        <v>10</v>
      </c>
      <c r="G176" s="14">
        <v>320</v>
      </c>
      <c r="H176" s="13"/>
      <c r="I176" s="13"/>
      <c r="J176" s="13"/>
    </row>
    <row r="177" spans="1:10" s="11" customFormat="1" ht="12" customHeight="1">
      <c r="A177" s="11" t="s">
        <v>288</v>
      </c>
      <c r="C177" s="14">
        <v>50</v>
      </c>
      <c r="D177" s="13" t="s">
        <v>349</v>
      </c>
      <c r="E177" s="13" t="s">
        <v>16</v>
      </c>
      <c r="F177" s="13">
        <v>10</v>
      </c>
      <c r="G177" s="14">
        <v>400</v>
      </c>
      <c r="H177" s="13"/>
      <c r="I177" s="13"/>
      <c r="J177" s="13"/>
    </row>
    <row r="178" spans="3:10" s="11" customFormat="1" ht="12" customHeight="1">
      <c r="C178" s="14"/>
      <c r="D178" s="13"/>
      <c r="E178" s="13"/>
      <c r="F178" s="13"/>
      <c r="G178" s="14"/>
      <c r="H178" s="13"/>
      <c r="I178" s="13"/>
      <c r="J178" s="13"/>
    </row>
    <row r="179" spans="3:10" s="11" customFormat="1" ht="12" customHeight="1">
      <c r="C179" s="14"/>
      <c r="D179" s="13"/>
      <c r="E179" s="13"/>
      <c r="F179" s="13"/>
      <c r="G179" s="14"/>
      <c r="H179" s="13"/>
      <c r="I179" s="13"/>
      <c r="J179" s="13"/>
    </row>
    <row r="180" spans="1:11" s="11" customFormat="1" ht="12" customHeight="1">
      <c r="A180" s="28" t="s">
        <v>288</v>
      </c>
      <c r="B180" s="28"/>
      <c r="C180" s="27">
        <v>200</v>
      </c>
      <c r="D180" s="28" t="s">
        <v>401</v>
      </c>
      <c r="E180" s="28" t="s">
        <v>17</v>
      </c>
      <c r="F180" s="28">
        <v>4</v>
      </c>
      <c r="G180" s="27">
        <v>35</v>
      </c>
      <c r="H180" s="28"/>
      <c r="I180" s="28"/>
      <c r="J180" s="28"/>
      <c r="K180" s="28"/>
    </row>
    <row r="181" spans="1:11" s="11" customFormat="1" ht="12" customHeight="1">
      <c r="A181" s="28" t="s">
        <v>288</v>
      </c>
      <c r="B181" s="28"/>
      <c r="C181" s="27">
        <v>200</v>
      </c>
      <c r="D181" s="28" t="s">
        <v>20</v>
      </c>
      <c r="E181" s="28" t="s">
        <v>17</v>
      </c>
      <c r="F181" s="28">
        <v>4</v>
      </c>
      <c r="G181" s="27">
        <v>40</v>
      </c>
      <c r="H181" s="28"/>
      <c r="I181" s="28"/>
      <c r="J181" s="28"/>
      <c r="K181" s="28"/>
    </row>
    <row r="182" spans="1:11" s="11" customFormat="1" ht="12" customHeight="1">
      <c r="A182" s="28" t="s">
        <v>288</v>
      </c>
      <c r="B182" s="28"/>
      <c r="C182" s="27">
        <v>200</v>
      </c>
      <c r="D182" s="28" t="s">
        <v>20</v>
      </c>
      <c r="E182" s="28" t="s">
        <v>17</v>
      </c>
      <c r="F182" s="28">
        <v>4</v>
      </c>
      <c r="G182" s="27">
        <v>50</v>
      </c>
      <c r="H182" s="28"/>
      <c r="I182" s="28"/>
      <c r="J182" s="28"/>
      <c r="K182" s="28"/>
    </row>
    <row r="183" spans="1:11" s="11" customFormat="1" ht="12" customHeight="1">
      <c r="A183" s="32"/>
      <c r="B183" s="32"/>
      <c r="C183" s="33"/>
      <c r="D183" s="32"/>
      <c r="E183" s="32"/>
      <c r="F183" s="32"/>
      <c r="G183" s="33"/>
      <c r="H183" s="32"/>
      <c r="I183" s="32"/>
      <c r="J183" s="32"/>
      <c r="K183" s="32"/>
    </row>
    <row r="184" spans="1:11" s="11" customFormat="1" ht="12" customHeight="1">
      <c r="A184" s="28" t="s">
        <v>288</v>
      </c>
      <c r="B184" s="28"/>
      <c r="C184" s="27">
        <v>200</v>
      </c>
      <c r="D184" s="28" t="s">
        <v>20</v>
      </c>
      <c r="E184" s="28" t="s">
        <v>17</v>
      </c>
      <c r="F184" s="28">
        <v>4.5</v>
      </c>
      <c r="G184" s="27">
        <v>40</v>
      </c>
      <c r="H184" s="28"/>
      <c r="I184" s="28"/>
      <c r="J184" s="28"/>
      <c r="K184" s="28"/>
    </row>
    <row r="185" spans="1:11" s="11" customFormat="1" ht="12" customHeight="1">
      <c r="A185" s="28" t="s">
        <v>288</v>
      </c>
      <c r="B185" s="28"/>
      <c r="C185" s="27">
        <v>500</v>
      </c>
      <c r="D185" s="28" t="s">
        <v>20</v>
      </c>
      <c r="E185" s="28" t="s">
        <v>10</v>
      </c>
      <c r="F185" s="28">
        <v>4.5</v>
      </c>
      <c r="G185" s="27">
        <v>50</v>
      </c>
      <c r="H185" s="28"/>
      <c r="I185" s="28"/>
      <c r="J185" s="28"/>
      <c r="K185" s="28"/>
    </row>
    <row r="186" spans="1:11" s="11" customFormat="1" ht="12" customHeight="1">
      <c r="A186" s="28" t="s">
        <v>288</v>
      </c>
      <c r="B186" s="28"/>
      <c r="C186" s="27">
        <v>200</v>
      </c>
      <c r="D186" s="28" t="s">
        <v>382</v>
      </c>
      <c r="E186" s="28" t="s">
        <v>17</v>
      </c>
      <c r="F186" s="28">
        <v>4.5</v>
      </c>
      <c r="G186" s="27">
        <v>60</v>
      </c>
      <c r="H186" s="28"/>
      <c r="I186" s="28"/>
      <c r="J186" s="28"/>
      <c r="K186" s="28"/>
    </row>
    <row r="187" spans="1:11" s="11" customFormat="1" ht="12" customHeight="1">
      <c r="A187" s="28" t="s">
        <v>288</v>
      </c>
      <c r="B187" s="28"/>
      <c r="C187" s="27">
        <v>100</v>
      </c>
      <c r="D187" s="28" t="s">
        <v>20</v>
      </c>
      <c r="E187" s="28" t="s">
        <v>17</v>
      </c>
      <c r="F187" s="28">
        <v>4.5</v>
      </c>
      <c r="G187" s="27">
        <v>60</v>
      </c>
      <c r="H187" s="28"/>
      <c r="I187" s="28"/>
      <c r="J187" s="28"/>
      <c r="K187" s="28"/>
    </row>
    <row r="188" spans="1:11" s="11" customFormat="1" ht="12" customHeight="1">
      <c r="A188" s="28" t="s">
        <v>288</v>
      </c>
      <c r="B188" s="28"/>
      <c r="C188" s="27">
        <v>100</v>
      </c>
      <c r="D188" s="28" t="s">
        <v>20</v>
      </c>
      <c r="E188" s="28" t="s">
        <v>10</v>
      </c>
      <c r="F188" s="28">
        <v>4.5</v>
      </c>
      <c r="G188" s="27">
        <v>70</v>
      </c>
      <c r="H188" s="28"/>
      <c r="I188" s="28"/>
      <c r="J188" s="28"/>
      <c r="K188" s="28"/>
    </row>
    <row r="189" spans="1:11" s="11" customFormat="1" ht="12" customHeight="1">
      <c r="A189" s="28" t="s">
        <v>288</v>
      </c>
      <c r="B189" s="28"/>
      <c r="C189" s="27">
        <v>100</v>
      </c>
      <c r="D189" s="28" t="s">
        <v>382</v>
      </c>
      <c r="E189" s="28" t="s">
        <v>10</v>
      </c>
      <c r="F189" s="28">
        <v>4.5</v>
      </c>
      <c r="G189" s="27">
        <v>80</v>
      </c>
      <c r="H189" s="28"/>
      <c r="I189" s="28"/>
      <c r="J189" s="28"/>
      <c r="K189" s="28"/>
    </row>
    <row r="190" spans="1:11" s="11" customFormat="1" ht="12" customHeight="1">
      <c r="A190" s="32"/>
      <c r="B190" s="32"/>
      <c r="C190" s="33"/>
      <c r="D190" s="32"/>
      <c r="E190" s="32"/>
      <c r="F190" s="32"/>
      <c r="G190" s="33"/>
      <c r="H190" s="32"/>
      <c r="I190" s="32"/>
      <c r="J190" s="32"/>
      <c r="K190" s="32"/>
    </row>
    <row r="191" spans="1:11" s="11" customFormat="1" ht="12" customHeight="1">
      <c r="A191" s="28" t="s">
        <v>288</v>
      </c>
      <c r="B191" s="28"/>
      <c r="C191" s="27">
        <v>800</v>
      </c>
      <c r="D191" s="28" t="s">
        <v>382</v>
      </c>
      <c r="E191" s="28" t="s">
        <v>17</v>
      </c>
      <c r="F191" s="28">
        <v>5</v>
      </c>
      <c r="G191" s="27">
        <v>30</v>
      </c>
      <c r="H191" s="28"/>
      <c r="I191" s="28"/>
      <c r="J191" s="28"/>
      <c r="K191" s="28"/>
    </row>
    <row r="192" spans="1:11" s="11" customFormat="1" ht="12" customHeight="1">
      <c r="A192" s="28" t="s">
        <v>288</v>
      </c>
      <c r="B192" s="28"/>
      <c r="C192" s="27">
        <v>1200</v>
      </c>
      <c r="D192" s="28" t="s">
        <v>403</v>
      </c>
      <c r="E192" s="28" t="s">
        <v>10</v>
      </c>
      <c r="F192" s="28">
        <v>5</v>
      </c>
      <c r="G192" s="27">
        <v>40</v>
      </c>
      <c r="H192" s="28"/>
      <c r="I192" s="28"/>
      <c r="J192" s="28"/>
      <c r="K192" s="28"/>
    </row>
    <row r="193" spans="1:11" s="11" customFormat="1" ht="12" customHeight="1">
      <c r="A193" s="28" t="s">
        <v>288</v>
      </c>
      <c r="B193" s="28"/>
      <c r="C193" s="27">
        <v>250</v>
      </c>
      <c r="D193" s="28" t="s">
        <v>20</v>
      </c>
      <c r="E193" s="28" t="s">
        <v>17</v>
      </c>
      <c r="F193" s="28">
        <v>5</v>
      </c>
      <c r="G193" s="27">
        <v>50</v>
      </c>
      <c r="H193" s="28"/>
      <c r="I193" s="28"/>
      <c r="J193" s="28"/>
      <c r="K193" s="28"/>
    </row>
    <row r="194" spans="1:11" s="11" customFormat="1" ht="12" customHeight="1">
      <c r="A194" s="28" t="s">
        <v>288</v>
      </c>
      <c r="B194" s="28"/>
      <c r="C194" s="27">
        <v>100</v>
      </c>
      <c r="D194" s="28" t="s">
        <v>20</v>
      </c>
      <c r="E194" s="28" t="s">
        <v>10</v>
      </c>
      <c r="F194" s="28">
        <v>5</v>
      </c>
      <c r="G194" s="27">
        <v>60</v>
      </c>
      <c r="H194" s="28"/>
      <c r="I194" s="28"/>
      <c r="J194" s="28"/>
      <c r="K194" s="28"/>
    </row>
    <row r="195" spans="1:11" s="11" customFormat="1" ht="12" customHeight="1">
      <c r="A195" s="32"/>
      <c r="B195" s="32"/>
      <c r="C195" s="33"/>
      <c r="D195" s="32"/>
      <c r="E195" s="32"/>
      <c r="F195" s="32"/>
      <c r="G195" s="33"/>
      <c r="H195" s="32"/>
      <c r="I195" s="32"/>
      <c r="J195" s="32"/>
      <c r="K195" s="32"/>
    </row>
    <row r="196" spans="1:11" s="13" customFormat="1" ht="12" customHeight="1">
      <c r="A196" s="28" t="s">
        <v>288</v>
      </c>
      <c r="B196" s="28"/>
      <c r="C196" s="27">
        <v>400</v>
      </c>
      <c r="D196" s="28" t="s">
        <v>382</v>
      </c>
      <c r="E196" s="28" t="s">
        <v>17</v>
      </c>
      <c r="F196" s="28">
        <v>6</v>
      </c>
      <c r="G196" s="27">
        <v>40</v>
      </c>
      <c r="H196" s="28"/>
      <c r="I196" s="28"/>
      <c r="J196" s="28"/>
      <c r="K196" s="28"/>
    </row>
    <row r="197" spans="1:11" s="13" customFormat="1" ht="12" customHeight="1">
      <c r="A197" s="28" t="s">
        <v>288</v>
      </c>
      <c r="B197" s="28"/>
      <c r="C197" s="27">
        <v>200</v>
      </c>
      <c r="D197" s="28" t="s">
        <v>382</v>
      </c>
      <c r="E197" s="28" t="s">
        <v>17</v>
      </c>
      <c r="F197" s="28">
        <v>6</v>
      </c>
      <c r="G197" s="27">
        <v>70</v>
      </c>
      <c r="H197" s="28"/>
      <c r="I197" s="28"/>
      <c r="J197" s="28"/>
      <c r="K197" s="28"/>
    </row>
    <row r="198" spans="3:7" s="13" customFormat="1" ht="12" customHeight="1">
      <c r="C198" s="14"/>
      <c r="G198" s="14"/>
    </row>
    <row r="199" spans="3:7" s="13" customFormat="1" ht="12" customHeight="1">
      <c r="C199" s="14"/>
      <c r="G199" s="14"/>
    </row>
    <row r="200" spans="3:10" s="11" customFormat="1" ht="12" customHeight="1">
      <c r="C200" s="14"/>
      <c r="D200" s="13"/>
      <c r="E200" s="13"/>
      <c r="F200" s="13"/>
      <c r="G200" s="14"/>
      <c r="H200" s="13"/>
      <c r="I200" s="13"/>
      <c r="J200" s="13"/>
    </row>
    <row r="201" spans="1:10" s="11" customFormat="1" ht="12" customHeight="1">
      <c r="A201" s="11" t="s">
        <v>288</v>
      </c>
      <c r="C201" s="14">
        <v>450</v>
      </c>
      <c r="D201" s="13" t="s">
        <v>15</v>
      </c>
      <c r="E201" s="13" t="s">
        <v>18</v>
      </c>
      <c r="F201" s="13">
        <v>8</v>
      </c>
      <c r="G201" s="14">
        <v>25</v>
      </c>
      <c r="H201" s="13"/>
      <c r="I201" s="13"/>
      <c r="J201" s="13"/>
    </row>
    <row r="202" spans="1:11" s="11" customFormat="1" ht="12" customHeight="1">
      <c r="A202" s="32"/>
      <c r="B202" s="32"/>
      <c r="C202" s="33"/>
      <c r="D202" s="32"/>
      <c r="E202" s="32"/>
      <c r="F202" s="32"/>
      <c r="G202" s="33"/>
      <c r="H202" s="32"/>
      <c r="I202" s="32"/>
      <c r="J202" s="32"/>
      <c r="K202" s="32"/>
    </row>
    <row r="203" spans="1:10" s="11" customFormat="1" ht="12" customHeight="1">
      <c r="A203" s="11" t="s">
        <v>288</v>
      </c>
      <c r="C203" s="14">
        <v>200</v>
      </c>
      <c r="D203" s="13" t="s">
        <v>15</v>
      </c>
      <c r="E203" s="13" t="s">
        <v>12</v>
      </c>
      <c r="F203" s="13">
        <v>10</v>
      </c>
      <c r="G203" s="14">
        <v>30</v>
      </c>
      <c r="H203" s="13"/>
      <c r="I203" s="13"/>
      <c r="J203" s="13"/>
    </row>
    <row r="204" spans="3:10" s="11" customFormat="1" ht="12" customHeight="1">
      <c r="C204" s="14"/>
      <c r="D204" s="13"/>
      <c r="E204" s="13"/>
      <c r="F204" s="13"/>
      <c r="G204" s="14"/>
      <c r="H204" s="13"/>
      <c r="I204" s="13"/>
      <c r="J204" s="13"/>
    </row>
    <row r="205" spans="8:10" s="11" customFormat="1" ht="12" customHeight="1">
      <c r="H205" s="13"/>
      <c r="I205" s="13"/>
      <c r="J205" s="13"/>
    </row>
    <row r="206" spans="1:11" s="11" customFormat="1" ht="12" customHeight="1">
      <c r="A206" s="28" t="s">
        <v>288</v>
      </c>
      <c r="B206" s="28"/>
      <c r="C206" s="27">
        <v>10</v>
      </c>
      <c r="D206" s="28" t="s">
        <v>344</v>
      </c>
      <c r="E206" s="28" t="s">
        <v>10</v>
      </c>
      <c r="F206" s="28">
        <v>6</v>
      </c>
      <c r="G206" s="27">
        <v>220</v>
      </c>
      <c r="H206" s="28"/>
      <c r="I206" s="28"/>
      <c r="J206" s="28"/>
      <c r="K206" s="28"/>
    </row>
    <row r="207" spans="1:11" s="11" customFormat="1" ht="12" customHeight="1">
      <c r="A207" s="32"/>
      <c r="B207" s="32"/>
      <c r="C207" s="33"/>
      <c r="D207" s="32"/>
      <c r="E207" s="32"/>
      <c r="F207" s="32"/>
      <c r="G207" s="33"/>
      <c r="H207" s="32"/>
      <c r="I207" s="32"/>
      <c r="J207" s="32"/>
      <c r="K207" s="32"/>
    </row>
    <row r="208" spans="1:11" s="11" customFormat="1" ht="12" customHeight="1">
      <c r="A208" s="28" t="s">
        <v>288</v>
      </c>
      <c r="B208" s="28"/>
      <c r="C208" s="27">
        <v>7</v>
      </c>
      <c r="D208" s="28" t="s">
        <v>344</v>
      </c>
      <c r="E208" s="28" t="s">
        <v>10</v>
      </c>
      <c r="F208" s="28">
        <v>8</v>
      </c>
      <c r="G208" s="27">
        <v>200</v>
      </c>
      <c r="H208" s="28"/>
      <c r="I208" s="28"/>
      <c r="J208" s="28"/>
      <c r="K208" s="28"/>
    </row>
    <row r="209" spans="1:11" s="11" customFormat="1" ht="12" customHeight="1">
      <c r="A209" s="28" t="s">
        <v>288</v>
      </c>
      <c r="B209" s="28"/>
      <c r="C209" s="27">
        <v>30</v>
      </c>
      <c r="D209" s="28" t="s">
        <v>347</v>
      </c>
      <c r="E209" s="28" t="s">
        <v>11</v>
      </c>
      <c r="F209" s="28">
        <v>8</v>
      </c>
      <c r="G209" s="27">
        <v>430</v>
      </c>
      <c r="H209" s="28"/>
      <c r="I209" s="28"/>
      <c r="J209" s="28"/>
      <c r="K209" s="28"/>
    </row>
    <row r="210" spans="1:11" s="11" customFormat="1" ht="12" customHeight="1">
      <c r="A210" s="32"/>
      <c r="B210" s="32"/>
      <c r="C210" s="33"/>
      <c r="D210" s="32"/>
      <c r="E210" s="32"/>
      <c r="F210" s="32"/>
      <c r="G210" s="33"/>
      <c r="H210" s="32"/>
      <c r="I210" s="32"/>
      <c r="J210" s="32"/>
      <c r="K210" s="32"/>
    </row>
    <row r="211" spans="1:11" s="11" customFormat="1" ht="12" customHeight="1">
      <c r="A211" s="28" t="s">
        <v>288</v>
      </c>
      <c r="B211" s="28"/>
      <c r="C211" s="27">
        <v>3</v>
      </c>
      <c r="D211" s="28" t="s">
        <v>344</v>
      </c>
      <c r="E211" s="28" t="s">
        <v>10</v>
      </c>
      <c r="F211" s="28">
        <v>10</v>
      </c>
      <c r="G211" s="27">
        <v>200</v>
      </c>
      <c r="H211" s="28"/>
      <c r="I211" s="28"/>
      <c r="J211" s="28"/>
      <c r="K211" s="28"/>
    </row>
    <row r="212" spans="1:11" s="11" customFormat="1" ht="12" customHeight="1">
      <c r="A212" s="28" t="s">
        <v>288</v>
      </c>
      <c r="B212" s="28"/>
      <c r="C212" s="27">
        <v>100</v>
      </c>
      <c r="D212" s="28" t="s">
        <v>345</v>
      </c>
      <c r="E212" s="28" t="s">
        <v>12</v>
      </c>
      <c r="F212" s="28">
        <v>10</v>
      </c>
      <c r="G212" s="27">
        <v>300</v>
      </c>
      <c r="H212" s="28"/>
      <c r="I212" s="28"/>
      <c r="J212" s="28"/>
      <c r="K212" s="28"/>
    </row>
    <row r="213" spans="1:11" s="11" customFormat="1" ht="12" customHeight="1">
      <c r="A213" s="28" t="s">
        <v>288</v>
      </c>
      <c r="B213" s="28"/>
      <c r="C213" s="27">
        <v>100</v>
      </c>
      <c r="D213" s="28" t="s">
        <v>13</v>
      </c>
      <c r="E213" s="28" t="s">
        <v>12</v>
      </c>
      <c r="F213" s="28">
        <v>10</v>
      </c>
      <c r="G213" s="27">
        <v>450</v>
      </c>
      <c r="H213" s="28"/>
      <c r="I213" s="28"/>
      <c r="J213" s="28"/>
      <c r="K213" s="28"/>
    </row>
    <row r="214" spans="1:11" s="11" customFormat="1" ht="12" customHeight="1">
      <c r="A214" s="32"/>
      <c r="B214" s="32"/>
      <c r="C214" s="33"/>
      <c r="D214" s="32"/>
      <c r="E214" s="32"/>
      <c r="F214" s="32"/>
      <c r="G214" s="33"/>
      <c r="H214" s="32"/>
      <c r="I214" s="32"/>
      <c r="J214" s="32"/>
      <c r="K214" s="32"/>
    </row>
    <row r="215" spans="1:11" s="11" customFormat="1" ht="12" customHeight="1">
      <c r="A215" s="28" t="s">
        <v>288</v>
      </c>
      <c r="B215" s="28"/>
      <c r="C215" s="27">
        <v>25</v>
      </c>
      <c r="D215" s="28" t="s">
        <v>346</v>
      </c>
      <c r="E215" s="28" t="s">
        <v>10</v>
      </c>
      <c r="F215" s="28">
        <v>12</v>
      </c>
      <c r="G215" s="27">
        <v>400</v>
      </c>
      <c r="H215" s="28"/>
      <c r="I215" s="28"/>
      <c r="J215" s="28"/>
      <c r="K215" s="28"/>
    </row>
    <row r="216" spans="1:11" s="11" customFormat="1" ht="12" customHeight="1">
      <c r="A216" s="28" t="s">
        <v>288</v>
      </c>
      <c r="B216" s="28"/>
      <c r="C216" s="27">
        <v>50</v>
      </c>
      <c r="D216" s="28" t="s">
        <v>346</v>
      </c>
      <c r="E216" s="28" t="s">
        <v>10</v>
      </c>
      <c r="F216" s="28">
        <v>12</v>
      </c>
      <c r="G216" s="27">
        <v>500</v>
      </c>
      <c r="H216" s="28"/>
      <c r="I216" s="28"/>
      <c r="J216" s="28"/>
      <c r="K216" s="28"/>
    </row>
    <row r="217" spans="1:11" s="11" customFormat="1" ht="12" customHeight="1">
      <c r="A217" s="28" t="s">
        <v>288</v>
      </c>
      <c r="B217" s="28"/>
      <c r="C217" s="27">
        <v>40</v>
      </c>
      <c r="D217" s="28" t="s">
        <v>346</v>
      </c>
      <c r="E217" s="28" t="s">
        <v>10</v>
      </c>
      <c r="F217" s="28">
        <v>12</v>
      </c>
      <c r="G217" s="27">
        <v>600</v>
      </c>
      <c r="H217" s="28"/>
      <c r="I217" s="28"/>
      <c r="J217" s="28"/>
      <c r="K217" s="28"/>
    </row>
    <row r="218" spans="3:10" s="11" customFormat="1" ht="12" customHeight="1">
      <c r="C218" s="14"/>
      <c r="D218" s="13"/>
      <c r="E218" s="13"/>
      <c r="F218" s="13"/>
      <c r="G218" s="14"/>
      <c r="H218" s="13"/>
      <c r="I218" s="13"/>
      <c r="J218" s="13"/>
    </row>
    <row r="219" spans="3:10" s="11" customFormat="1" ht="12" customHeight="1">
      <c r="C219" s="14"/>
      <c r="D219" s="13"/>
      <c r="F219" s="13"/>
      <c r="G219" s="14"/>
      <c r="H219" s="13"/>
      <c r="I219" s="13"/>
      <c r="J219" s="13"/>
    </row>
    <row r="220" spans="1:10" s="11" customFormat="1" ht="12" customHeight="1">
      <c r="A220" s="11" t="s">
        <v>288</v>
      </c>
      <c r="C220" s="14">
        <v>150</v>
      </c>
      <c r="D220" s="13" t="s">
        <v>406</v>
      </c>
      <c r="E220" s="11" t="s">
        <v>17</v>
      </c>
      <c r="F220" s="13">
        <v>8</v>
      </c>
      <c r="G220" s="14">
        <v>80</v>
      </c>
      <c r="H220" s="13"/>
      <c r="I220" s="13"/>
      <c r="J220" s="13"/>
    </row>
    <row r="221" spans="1:10" s="11" customFormat="1" ht="12" customHeight="1">
      <c r="A221" s="11" t="s">
        <v>288</v>
      </c>
      <c r="C221" s="14">
        <v>50</v>
      </c>
      <c r="D221" s="13" t="s">
        <v>406</v>
      </c>
      <c r="E221" s="11" t="s">
        <v>17</v>
      </c>
      <c r="F221" s="13">
        <v>8</v>
      </c>
      <c r="G221" s="14">
        <v>100</v>
      </c>
      <c r="J221" s="13"/>
    </row>
    <row r="222" spans="1:11" s="11" customFormat="1" ht="12" customHeight="1">
      <c r="A222" s="32"/>
      <c r="B222" s="32"/>
      <c r="C222" s="33"/>
      <c r="D222" s="32"/>
      <c r="E222" s="32"/>
      <c r="F222" s="32"/>
      <c r="G222" s="33"/>
      <c r="H222" s="32"/>
      <c r="I222" s="32"/>
      <c r="J222" s="32"/>
      <c r="K222" s="32"/>
    </row>
    <row r="223" spans="1:10" s="11" customFormat="1" ht="12" customHeight="1">
      <c r="A223" s="11" t="s">
        <v>288</v>
      </c>
      <c r="C223" s="14">
        <v>80</v>
      </c>
      <c r="D223" s="13" t="s">
        <v>406</v>
      </c>
      <c r="E223" s="11" t="s">
        <v>17</v>
      </c>
      <c r="F223" s="13">
        <v>10</v>
      </c>
      <c r="G223" s="14">
        <v>60</v>
      </c>
      <c r="J223" s="13"/>
    </row>
    <row r="224" spans="1:11" s="11" customFormat="1" ht="13.5">
      <c r="A224" s="11" t="s">
        <v>288</v>
      </c>
      <c r="C224" s="14">
        <v>25</v>
      </c>
      <c r="D224" s="13" t="s">
        <v>406</v>
      </c>
      <c r="E224" s="11" t="s">
        <v>17</v>
      </c>
      <c r="F224" s="13">
        <v>10</v>
      </c>
      <c r="G224" s="14">
        <v>300</v>
      </c>
      <c r="H224" s="13"/>
      <c r="I224" s="13"/>
      <c r="J224" s="13"/>
      <c r="K224" s="13"/>
    </row>
    <row r="225" spans="1:7" ht="14.25">
      <c r="A225" s="11" t="s">
        <v>288</v>
      </c>
      <c r="B225" s="11"/>
      <c r="C225" s="14">
        <v>10</v>
      </c>
      <c r="D225" s="13" t="s">
        <v>406</v>
      </c>
      <c r="E225" s="11" t="s">
        <v>17</v>
      </c>
      <c r="F225" s="13">
        <v>12</v>
      </c>
      <c r="G225" s="14">
        <v>340</v>
      </c>
    </row>
    <row r="226" spans="1:7" ht="14.25">
      <c r="A226" s="11" t="s">
        <v>288</v>
      </c>
      <c r="B226" s="11"/>
      <c r="C226" s="14">
        <v>20</v>
      </c>
      <c r="D226" s="13" t="s">
        <v>406</v>
      </c>
      <c r="E226" s="11" t="s">
        <v>17</v>
      </c>
      <c r="F226" s="13">
        <v>12</v>
      </c>
      <c r="G226" s="14">
        <v>360</v>
      </c>
    </row>
    <row r="227" spans="1:7" ht="14.25">
      <c r="A227" s="11" t="s">
        <v>288</v>
      </c>
      <c r="B227" s="11"/>
      <c r="C227" s="14">
        <v>5</v>
      </c>
      <c r="D227" s="13" t="s">
        <v>406</v>
      </c>
      <c r="E227" s="11" t="s">
        <v>17</v>
      </c>
      <c r="F227" s="13">
        <v>16</v>
      </c>
      <c r="G227" s="14">
        <v>260</v>
      </c>
    </row>
  </sheetData>
  <sheetProtection/>
  <mergeCells count="1">
    <mergeCell ref="A2:K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THW OV Widdern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Material ASG, EGS, Eigentumssicherung</dc:title>
  <dc:subject>Materialliste</dc:subject>
  <dc:creator>Bernd Weihbrecht</dc:creator>
  <cp:keywords>ASH,EGS,Eigentumssicherung, Werkzeug</cp:keywords>
  <dc:description/>
  <cp:lastModifiedBy>Zenth</cp:lastModifiedBy>
  <cp:lastPrinted>2013-04-14T03:55:58Z</cp:lastPrinted>
  <dcterms:created xsi:type="dcterms:W3CDTF">2013-03-05T16:17:15Z</dcterms:created>
  <dcterms:modified xsi:type="dcterms:W3CDTF">2017-10-30T19:10:25Z</dcterms:modified>
  <cp:category>ASH</cp:category>
  <cp:version/>
  <cp:contentType/>
  <cp:contentStatus/>
</cp:coreProperties>
</file>